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0815" windowHeight="9435" tabRatio="580" activeTab="4"/>
  </bookViews>
  <sheets>
    <sheet name="2" sheetId="1" r:id="rId1"/>
    <sheet name="3" sheetId="7" r:id="rId2"/>
    <sheet name="4" sheetId="8" r:id="rId3"/>
    <sheet name="5" sheetId="9" r:id="rId4"/>
    <sheet name="6" sheetId="12" r:id="rId5"/>
    <sheet name="8" sheetId="10" r:id="rId6"/>
  </sheets>
  <definedNames>
    <definedName name="_xlnm._FilterDatabase" localSheetId="0" hidden="1">'2'!$F$7:$P$49</definedName>
    <definedName name="_xlnm._FilterDatabase" localSheetId="1" hidden="1">'3'!$F$7:$P$51</definedName>
    <definedName name="_xlnm._FilterDatabase" localSheetId="2" hidden="1">'4'!$F$7:$P$45</definedName>
    <definedName name="_xlnm._FilterDatabase" localSheetId="3" hidden="1">'5'!$F$7:$P$24</definedName>
    <definedName name="_xlnm._FilterDatabase" localSheetId="5" hidden="1">'8'!$F$7:$P$24</definedName>
  </definedNames>
  <calcPr calcId="125725" fullPrecision="0"/>
</workbook>
</file>

<file path=xl/calcChain.xml><?xml version="1.0" encoding="utf-8"?>
<calcChain xmlns="http://schemas.openxmlformats.org/spreadsheetml/2006/main">
  <c r="O27" i="10"/>
  <c r="N27"/>
  <c r="M27"/>
  <c r="P26"/>
  <c r="P27" s="1"/>
  <c r="P55" i="12"/>
  <c r="O27" i="9"/>
  <c r="N27"/>
  <c r="M27"/>
  <c r="P26"/>
  <c r="P27" s="1"/>
  <c r="P47" i="8"/>
  <c r="O54" i="7"/>
  <c r="N54"/>
  <c r="M54"/>
  <c r="P53"/>
  <c r="P54" s="1"/>
  <c r="O52" i="1"/>
  <c r="N52"/>
  <c r="M52"/>
  <c r="P51"/>
  <c r="P52" s="1"/>
  <c r="M50"/>
  <c r="N50"/>
  <c r="O50"/>
  <c r="P50"/>
  <c r="L50"/>
  <c r="H11"/>
  <c r="K11" s="1"/>
  <c r="L11"/>
  <c r="N11"/>
  <c r="O11"/>
  <c r="H12"/>
  <c r="K12"/>
  <c r="L12"/>
  <c r="M12"/>
  <c r="P12" s="1"/>
  <c r="N12"/>
  <c r="O12"/>
  <c r="H13"/>
  <c r="K13" s="1"/>
  <c r="L13"/>
  <c r="N13"/>
  <c r="O13"/>
  <c r="H14"/>
  <c r="K14"/>
  <c r="L14"/>
  <c r="M14"/>
  <c r="P14" s="1"/>
  <c r="N14"/>
  <c r="O14"/>
  <c r="H15"/>
  <c r="K15" s="1"/>
  <c r="L15"/>
  <c r="N15"/>
  <c r="O15"/>
  <c r="H16"/>
  <c r="K16"/>
  <c r="L16"/>
  <c r="M16"/>
  <c r="P16" s="1"/>
  <c r="N16"/>
  <c r="O16"/>
  <c r="H17"/>
  <c r="K17" s="1"/>
  <c r="L17"/>
  <c r="N17"/>
  <c r="O17"/>
  <c r="H18"/>
  <c r="K18"/>
  <c r="L18"/>
  <c r="M18"/>
  <c r="P18" s="1"/>
  <c r="N18"/>
  <c r="O18"/>
  <c r="H19"/>
  <c r="K19" s="1"/>
  <c r="L19"/>
  <c r="N19"/>
  <c r="O19"/>
  <c r="H20"/>
  <c r="K20"/>
  <c r="L20"/>
  <c r="M20"/>
  <c r="P20" s="1"/>
  <c r="N20"/>
  <c r="O20"/>
  <c r="H21"/>
  <c r="K21" s="1"/>
  <c r="L21"/>
  <c r="N21"/>
  <c r="O21"/>
  <c r="H22"/>
  <c r="K22"/>
  <c r="L22"/>
  <c r="M22"/>
  <c r="P22" s="1"/>
  <c r="N22"/>
  <c r="O22"/>
  <c r="H23"/>
  <c r="K23" s="1"/>
  <c r="L23"/>
  <c r="N23"/>
  <c r="O23"/>
  <c r="H24"/>
  <c r="K24"/>
  <c r="L24"/>
  <c r="M24"/>
  <c r="P24" s="1"/>
  <c r="N24"/>
  <c r="O24"/>
  <c r="H25"/>
  <c r="K25" s="1"/>
  <c r="L25"/>
  <c r="N25"/>
  <c r="O25"/>
  <c r="H26"/>
  <c r="K26"/>
  <c r="L26"/>
  <c r="M26"/>
  <c r="P26" s="1"/>
  <c r="N26"/>
  <c r="O26"/>
  <c r="H27"/>
  <c r="K27" s="1"/>
  <c r="L27"/>
  <c r="N27"/>
  <c r="O27"/>
  <c r="H28"/>
  <c r="K28"/>
  <c r="L28"/>
  <c r="M28"/>
  <c r="P28" s="1"/>
  <c r="N28"/>
  <c r="O28"/>
  <c r="H29"/>
  <c r="K29" s="1"/>
  <c r="L29"/>
  <c r="N29"/>
  <c r="O29"/>
  <c r="H30"/>
  <c r="K30"/>
  <c r="L30"/>
  <c r="M30"/>
  <c r="P30" s="1"/>
  <c r="N30"/>
  <c r="O30"/>
  <c r="H31"/>
  <c r="K31" s="1"/>
  <c r="L31"/>
  <c r="N31"/>
  <c r="O31"/>
  <c r="H32"/>
  <c r="K32"/>
  <c r="L32"/>
  <c r="M32"/>
  <c r="P32" s="1"/>
  <c r="N32"/>
  <c r="O32"/>
  <c r="H33"/>
  <c r="K33" s="1"/>
  <c r="L33"/>
  <c r="N33"/>
  <c r="O33"/>
  <c r="H34"/>
  <c r="K34"/>
  <c r="L34"/>
  <c r="M34"/>
  <c r="P34" s="1"/>
  <c r="N34"/>
  <c r="O34"/>
  <c r="H35"/>
  <c r="K35" s="1"/>
  <c r="L35"/>
  <c r="N35"/>
  <c r="O35"/>
  <c r="H36"/>
  <c r="K36"/>
  <c r="L36"/>
  <c r="M36"/>
  <c r="P36" s="1"/>
  <c r="N36"/>
  <c r="O36"/>
  <c r="H37"/>
  <c r="K37" s="1"/>
  <c r="L37"/>
  <c r="N37"/>
  <c r="O37"/>
  <c r="H38"/>
  <c r="K38"/>
  <c r="L38"/>
  <c r="M38"/>
  <c r="P38" s="1"/>
  <c r="N38"/>
  <c r="O38"/>
  <c r="H39"/>
  <c r="K39" s="1"/>
  <c r="L39"/>
  <c r="N39"/>
  <c r="O39"/>
  <c r="H40"/>
  <c r="K40"/>
  <c r="L40"/>
  <c r="M40"/>
  <c r="P40" s="1"/>
  <c r="N40"/>
  <c r="O40"/>
  <c r="H41"/>
  <c r="K41" s="1"/>
  <c r="L41"/>
  <c r="N41"/>
  <c r="O41"/>
  <c r="H42"/>
  <c r="K42"/>
  <c r="L42"/>
  <c r="M42"/>
  <c r="P42" s="1"/>
  <c r="N42"/>
  <c r="O42"/>
  <c r="H43"/>
  <c r="K43" s="1"/>
  <c r="L43"/>
  <c r="N43"/>
  <c r="O43"/>
  <c r="H44"/>
  <c r="K44"/>
  <c r="L44"/>
  <c r="M44"/>
  <c r="P44" s="1"/>
  <c r="N44"/>
  <c r="O44"/>
  <c r="H45"/>
  <c r="K45" s="1"/>
  <c r="L45"/>
  <c r="N45"/>
  <c r="O45"/>
  <c r="H46"/>
  <c r="K46"/>
  <c r="L46"/>
  <c r="M46"/>
  <c r="P46" s="1"/>
  <c r="N46"/>
  <c r="O46"/>
  <c r="H47"/>
  <c r="K47" s="1"/>
  <c r="L47"/>
  <c r="N47"/>
  <c r="O47"/>
  <c r="H48"/>
  <c r="K48"/>
  <c r="L48"/>
  <c r="M48"/>
  <c r="P48" s="1"/>
  <c r="N48"/>
  <c r="O48"/>
  <c r="H49"/>
  <c r="K49" s="1"/>
  <c r="L49"/>
  <c r="N49"/>
  <c r="O49"/>
  <c r="M52" i="7"/>
  <c r="N52"/>
  <c r="O52"/>
  <c r="P52"/>
  <c r="H11"/>
  <c r="K11"/>
  <c r="L11"/>
  <c r="M11"/>
  <c r="P11" s="1"/>
  <c r="N11"/>
  <c r="O11"/>
  <c r="H12"/>
  <c r="K12" s="1"/>
  <c r="L12"/>
  <c r="N12"/>
  <c r="O12"/>
  <c r="H13"/>
  <c r="K13"/>
  <c r="L13"/>
  <c r="M13"/>
  <c r="P13" s="1"/>
  <c r="N13"/>
  <c r="O13"/>
  <c r="H14"/>
  <c r="K14" s="1"/>
  <c r="L14"/>
  <c r="N14"/>
  <c r="O14"/>
  <c r="H15"/>
  <c r="K15"/>
  <c r="L15"/>
  <c r="M15"/>
  <c r="P15" s="1"/>
  <c r="N15"/>
  <c r="O15"/>
  <c r="H16"/>
  <c r="K16" s="1"/>
  <c r="L16"/>
  <c r="N16"/>
  <c r="O16"/>
  <c r="H17"/>
  <c r="K17"/>
  <c r="L17"/>
  <c r="M17"/>
  <c r="P17" s="1"/>
  <c r="N17"/>
  <c r="O17"/>
  <c r="H18"/>
  <c r="K18" s="1"/>
  <c r="L18"/>
  <c r="N18"/>
  <c r="O18"/>
  <c r="H19"/>
  <c r="K19"/>
  <c r="L19"/>
  <c r="M19"/>
  <c r="P19" s="1"/>
  <c r="N19"/>
  <c r="O19"/>
  <c r="H20"/>
  <c r="K20" s="1"/>
  <c r="L20"/>
  <c r="N20"/>
  <c r="O20"/>
  <c r="H21"/>
  <c r="K21"/>
  <c r="L21"/>
  <c r="M21"/>
  <c r="P21" s="1"/>
  <c r="N21"/>
  <c r="O21"/>
  <c r="H22"/>
  <c r="K22" s="1"/>
  <c r="L22"/>
  <c r="N22"/>
  <c r="O22"/>
  <c r="H23"/>
  <c r="K23"/>
  <c r="L23"/>
  <c r="M23"/>
  <c r="P23" s="1"/>
  <c r="N23"/>
  <c r="O23"/>
  <c r="H24"/>
  <c r="K24" s="1"/>
  <c r="L24"/>
  <c r="N24"/>
  <c r="O24"/>
  <c r="H25"/>
  <c r="K25"/>
  <c r="L25"/>
  <c r="M25"/>
  <c r="P25" s="1"/>
  <c r="N25"/>
  <c r="O25"/>
  <c r="H26"/>
  <c r="K26" s="1"/>
  <c r="L26"/>
  <c r="N26"/>
  <c r="O26"/>
  <c r="H27"/>
  <c r="K27"/>
  <c r="L27"/>
  <c r="M27"/>
  <c r="P27" s="1"/>
  <c r="N27"/>
  <c r="O27"/>
  <c r="H28"/>
  <c r="K28" s="1"/>
  <c r="L28"/>
  <c r="N28"/>
  <c r="O28"/>
  <c r="H29"/>
  <c r="K29"/>
  <c r="L29"/>
  <c r="M29"/>
  <c r="P29" s="1"/>
  <c r="N29"/>
  <c r="O29"/>
  <c r="H31"/>
  <c r="K31"/>
  <c r="L31"/>
  <c r="M31"/>
  <c r="P31" s="1"/>
  <c r="N31"/>
  <c r="O31"/>
  <c r="H32"/>
  <c r="K32" s="1"/>
  <c r="L32"/>
  <c r="N32"/>
  <c r="O32"/>
  <c r="H33"/>
  <c r="K33"/>
  <c r="L33"/>
  <c r="M33"/>
  <c r="P33" s="1"/>
  <c r="N33"/>
  <c r="O33"/>
  <c r="H34"/>
  <c r="K34" s="1"/>
  <c r="L34"/>
  <c r="N34"/>
  <c r="O34"/>
  <c r="H35"/>
  <c r="K35"/>
  <c r="L35"/>
  <c r="M35"/>
  <c r="P35" s="1"/>
  <c r="N35"/>
  <c r="O35"/>
  <c r="H36"/>
  <c r="K36" s="1"/>
  <c r="L36"/>
  <c r="N36"/>
  <c r="O36"/>
  <c r="H37"/>
  <c r="K37"/>
  <c r="L37"/>
  <c r="M37"/>
  <c r="P37" s="1"/>
  <c r="N37"/>
  <c r="O37"/>
  <c r="H38"/>
  <c r="K38" s="1"/>
  <c r="L38"/>
  <c r="N38"/>
  <c r="O38"/>
  <c r="H39"/>
  <c r="K39"/>
  <c r="L39"/>
  <c r="M39"/>
  <c r="P39" s="1"/>
  <c r="N39"/>
  <c r="O39"/>
  <c r="H40"/>
  <c r="K40" s="1"/>
  <c r="L40"/>
  <c r="N40"/>
  <c r="O40"/>
  <c r="H41"/>
  <c r="K41"/>
  <c r="L41"/>
  <c r="M41"/>
  <c r="P41" s="1"/>
  <c r="N41"/>
  <c r="O41"/>
  <c r="H42"/>
  <c r="K42" s="1"/>
  <c r="L42"/>
  <c r="N42"/>
  <c r="O42"/>
  <c r="H43"/>
  <c r="K43"/>
  <c r="L43"/>
  <c r="M43"/>
  <c r="P43" s="1"/>
  <c r="N43"/>
  <c r="O43"/>
  <c r="H44"/>
  <c r="K44" s="1"/>
  <c r="L44"/>
  <c r="N44"/>
  <c r="O44"/>
  <c r="H45"/>
  <c r="K45"/>
  <c r="L45"/>
  <c r="M45"/>
  <c r="P45" s="1"/>
  <c r="N45"/>
  <c r="O45"/>
  <c r="H46"/>
  <c r="K46" s="1"/>
  <c r="L46"/>
  <c r="N46"/>
  <c r="O46"/>
  <c r="H47"/>
  <c r="K47"/>
  <c r="L47"/>
  <c r="M47"/>
  <c r="P47" s="1"/>
  <c r="N47"/>
  <c r="O47"/>
  <c r="H48"/>
  <c r="K48" s="1"/>
  <c r="L48"/>
  <c r="N48"/>
  <c r="O48"/>
  <c r="H49"/>
  <c r="K49"/>
  <c r="L49"/>
  <c r="M49"/>
  <c r="P49" s="1"/>
  <c r="N49"/>
  <c r="O49"/>
  <c r="H50"/>
  <c r="K50" s="1"/>
  <c r="L50"/>
  <c r="N50"/>
  <c r="O50"/>
  <c r="H51"/>
  <c r="K51"/>
  <c r="L51"/>
  <c r="M51"/>
  <c r="P51" s="1"/>
  <c r="N51"/>
  <c r="O51"/>
  <c r="M46" i="8"/>
  <c r="M48" s="1"/>
  <c r="N46"/>
  <c r="N48" s="1"/>
  <c r="O46"/>
  <c r="O48" s="1"/>
  <c r="P46"/>
  <c r="H11"/>
  <c r="K11" s="1"/>
  <c r="L11"/>
  <c r="N11"/>
  <c r="O11"/>
  <c r="H12"/>
  <c r="K12" s="1"/>
  <c r="L12"/>
  <c r="N12"/>
  <c r="O12"/>
  <c r="H13"/>
  <c r="K13" s="1"/>
  <c r="L13"/>
  <c r="N13"/>
  <c r="O13"/>
  <c r="H14"/>
  <c r="K14" s="1"/>
  <c r="L14"/>
  <c r="N14"/>
  <c r="O14"/>
  <c r="H15"/>
  <c r="K15" s="1"/>
  <c r="L15"/>
  <c r="N15"/>
  <c r="O15"/>
  <c r="H16"/>
  <c r="K16" s="1"/>
  <c r="L16"/>
  <c r="N16"/>
  <c r="O16"/>
  <c r="H17"/>
  <c r="K17" s="1"/>
  <c r="L17"/>
  <c r="N17"/>
  <c r="O17"/>
  <c r="H18"/>
  <c r="K18" s="1"/>
  <c r="L18"/>
  <c r="N18"/>
  <c r="O18"/>
  <c r="H19"/>
  <c r="K19" s="1"/>
  <c r="L19"/>
  <c r="N19"/>
  <c r="O19"/>
  <c r="H20"/>
  <c r="K20" s="1"/>
  <c r="L20"/>
  <c r="N20"/>
  <c r="O20"/>
  <c r="H21"/>
  <c r="K21" s="1"/>
  <c r="L21"/>
  <c r="N21"/>
  <c r="O21"/>
  <c r="H22"/>
  <c r="K22" s="1"/>
  <c r="L22"/>
  <c r="N22"/>
  <c r="O22"/>
  <c r="H23"/>
  <c r="K23" s="1"/>
  <c r="L23"/>
  <c r="N23"/>
  <c r="O23"/>
  <c r="H24"/>
  <c r="K24" s="1"/>
  <c r="L24"/>
  <c r="N24"/>
  <c r="O24"/>
  <c r="H25"/>
  <c r="K25" s="1"/>
  <c r="L25"/>
  <c r="N25"/>
  <c r="O25"/>
  <c r="H26"/>
  <c r="K26" s="1"/>
  <c r="L26"/>
  <c r="N26"/>
  <c r="O26"/>
  <c r="H27"/>
  <c r="K27" s="1"/>
  <c r="L27"/>
  <c r="N27"/>
  <c r="O27"/>
  <c r="H29"/>
  <c r="K29" s="1"/>
  <c r="L29"/>
  <c r="N29"/>
  <c r="O29"/>
  <c r="H30"/>
  <c r="K30" s="1"/>
  <c r="L30"/>
  <c r="N30"/>
  <c r="O30"/>
  <c r="H31"/>
  <c r="K31" s="1"/>
  <c r="L31"/>
  <c r="N31"/>
  <c r="O31"/>
  <c r="H32"/>
  <c r="K32" s="1"/>
  <c r="L32"/>
  <c r="N32"/>
  <c r="O32"/>
  <c r="H33"/>
  <c r="K33" s="1"/>
  <c r="L33"/>
  <c r="N33"/>
  <c r="O33"/>
  <c r="H34"/>
  <c r="K34" s="1"/>
  <c r="L34"/>
  <c r="N34"/>
  <c r="O34"/>
  <c r="H35"/>
  <c r="K35" s="1"/>
  <c r="L35"/>
  <c r="N35"/>
  <c r="O35"/>
  <c r="H36"/>
  <c r="K36" s="1"/>
  <c r="L36"/>
  <c r="N36"/>
  <c r="O36"/>
  <c r="H37"/>
  <c r="K37" s="1"/>
  <c r="L37"/>
  <c r="N37"/>
  <c r="O37"/>
  <c r="H38"/>
  <c r="K38" s="1"/>
  <c r="L38"/>
  <c r="N38"/>
  <c r="O38"/>
  <c r="H39"/>
  <c r="K39" s="1"/>
  <c r="L39"/>
  <c r="N39"/>
  <c r="O39"/>
  <c r="H40"/>
  <c r="K40" s="1"/>
  <c r="L40"/>
  <c r="N40"/>
  <c r="O40"/>
  <c r="H41"/>
  <c r="K41" s="1"/>
  <c r="L41"/>
  <c r="N41"/>
  <c r="O41"/>
  <c r="H42"/>
  <c r="K42" s="1"/>
  <c r="L42"/>
  <c r="N42"/>
  <c r="O42"/>
  <c r="H43"/>
  <c r="K43" s="1"/>
  <c r="L43"/>
  <c r="N43"/>
  <c r="O43"/>
  <c r="H44"/>
  <c r="K44" s="1"/>
  <c r="L44"/>
  <c r="N44"/>
  <c r="O44"/>
  <c r="H45"/>
  <c r="K45" s="1"/>
  <c r="L45"/>
  <c r="N45"/>
  <c r="O45"/>
  <c r="M25" i="9"/>
  <c r="N25"/>
  <c r="O25"/>
  <c r="P25"/>
  <c r="H10"/>
  <c r="K10" s="1"/>
  <c r="L10"/>
  <c r="N10"/>
  <c r="O10"/>
  <c r="H11"/>
  <c r="K11"/>
  <c r="L11"/>
  <c r="M11"/>
  <c r="P11" s="1"/>
  <c r="N11"/>
  <c r="O11"/>
  <c r="H12"/>
  <c r="K12" s="1"/>
  <c r="L12"/>
  <c r="N12"/>
  <c r="O12"/>
  <c r="H13"/>
  <c r="K13"/>
  <c r="L13"/>
  <c r="M13"/>
  <c r="P13" s="1"/>
  <c r="N13"/>
  <c r="O13"/>
  <c r="H14"/>
  <c r="K14" s="1"/>
  <c r="L14"/>
  <c r="N14"/>
  <c r="O14"/>
  <c r="H15"/>
  <c r="K15"/>
  <c r="L15"/>
  <c r="M15"/>
  <c r="P15" s="1"/>
  <c r="N15"/>
  <c r="O15"/>
  <c r="H16"/>
  <c r="K16" s="1"/>
  <c r="L16"/>
  <c r="N16"/>
  <c r="O16"/>
  <c r="H17"/>
  <c r="K17"/>
  <c r="L17"/>
  <c r="M17"/>
  <c r="P17" s="1"/>
  <c r="N17"/>
  <c r="O17"/>
  <c r="H18"/>
  <c r="K18" s="1"/>
  <c r="L18"/>
  <c r="N18"/>
  <c r="O18"/>
  <c r="H19"/>
  <c r="K19"/>
  <c r="L19"/>
  <c r="M19"/>
  <c r="P19" s="1"/>
  <c r="N19"/>
  <c r="O19"/>
  <c r="H20"/>
  <c r="K20" s="1"/>
  <c r="L20"/>
  <c r="N20"/>
  <c r="O20"/>
  <c r="H21"/>
  <c r="K21"/>
  <c r="L21"/>
  <c r="M21"/>
  <c r="P21" s="1"/>
  <c r="N21"/>
  <c r="O21"/>
  <c r="H22"/>
  <c r="K22" s="1"/>
  <c r="L22"/>
  <c r="N22"/>
  <c r="O22"/>
  <c r="H23"/>
  <c r="K23"/>
  <c r="L23"/>
  <c r="M23"/>
  <c r="P23" s="1"/>
  <c r="N23"/>
  <c r="O23"/>
  <c r="H24"/>
  <c r="K24" s="1"/>
  <c r="L24"/>
  <c r="N24"/>
  <c r="O24"/>
  <c r="M54" i="12"/>
  <c r="M56" s="1"/>
  <c r="N54"/>
  <c r="N56" s="1"/>
  <c r="O54"/>
  <c r="O56" s="1"/>
  <c r="P54"/>
  <c r="L54"/>
  <c r="H11"/>
  <c r="K11" s="1"/>
  <c r="L11"/>
  <c r="N11"/>
  <c r="O11"/>
  <c r="H12"/>
  <c r="K12" s="1"/>
  <c r="L12"/>
  <c r="N12"/>
  <c r="O12"/>
  <c r="H13"/>
  <c r="K13" s="1"/>
  <c r="L13"/>
  <c r="N13"/>
  <c r="O13"/>
  <c r="H14"/>
  <c r="K14" s="1"/>
  <c r="L14"/>
  <c r="N14"/>
  <c r="O14"/>
  <c r="H16"/>
  <c r="K16" s="1"/>
  <c r="L16"/>
  <c r="N16"/>
  <c r="O16"/>
  <c r="H17"/>
  <c r="K17" s="1"/>
  <c r="L17"/>
  <c r="N17"/>
  <c r="O17"/>
  <c r="H18"/>
  <c r="K18" s="1"/>
  <c r="L18"/>
  <c r="N18"/>
  <c r="O18"/>
  <c r="H19"/>
  <c r="K19" s="1"/>
  <c r="L19"/>
  <c r="N19"/>
  <c r="O19"/>
  <c r="H20"/>
  <c r="K20" s="1"/>
  <c r="L20"/>
  <c r="N20"/>
  <c r="O20"/>
  <c r="H22"/>
  <c r="K22" s="1"/>
  <c r="L22"/>
  <c r="N22"/>
  <c r="O22"/>
  <c r="H23"/>
  <c r="K23" s="1"/>
  <c r="L23"/>
  <c r="N23"/>
  <c r="O23"/>
  <c r="H24"/>
  <c r="K24" s="1"/>
  <c r="L24"/>
  <c r="N24"/>
  <c r="O24"/>
  <c r="H25"/>
  <c r="K25" s="1"/>
  <c r="L25"/>
  <c r="N25"/>
  <c r="O25"/>
  <c r="H26"/>
  <c r="K26" s="1"/>
  <c r="L26"/>
  <c r="N26"/>
  <c r="O26"/>
  <c r="H27"/>
  <c r="K27" s="1"/>
  <c r="L27"/>
  <c r="N27"/>
  <c r="O27"/>
  <c r="H29"/>
  <c r="K29" s="1"/>
  <c r="L29"/>
  <c r="N29"/>
  <c r="O29"/>
  <c r="H30"/>
  <c r="K30" s="1"/>
  <c r="L30"/>
  <c r="N30"/>
  <c r="O30"/>
  <c r="H31"/>
  <c r="K31" s="1"/>
  <c r="L31"/>
  <c r="N31"/>
  <c r="O31"/>
  <c r="H32"/>
  <c r="K32" s="1"/>
  <c r="L32"/>
  <c r="N32"/>
  <c r="O32"/>
  <c r="H33"/>
  <c r="K33" s="1"/>
  <c r="L33"/>
  <c r="N33"/>
  <c r="O33"/>
  <c r="H34"/>
  <c r="K34" s="1"/>
  <c r="L34"/>
  <c r="N34"/>
  <c r="O34"/>
  <c r="H35"/>
  <c r="K35" s="1"/>
  <c r="L35"/>
  <c r="N35"/>
  <c r="O35"/>
  <c r="H36"/>
  <c r="K36" s="1"/>
  <c r="L36"/>
  <c r="N36"/>
  <c r="O36"/>
  <c r="H38"/>
  <c r="K38" s="1"/>
  <c r="L38"/>
  <c r="N38"/>
  <c r="O38"/>
  <c r="H39"/>
  <c r="K39" s="1"/>
  <c r="L39"/>
  <c r="N39"/>
  <c r="O39"/>
  <c r="H40"/>
  <c r="K40" s="1"/>
  <c r="L40"/>
  <c r="N40"/>
  <c r="O40"/>
  <c r="H41"/>
  <c r="K41" s="1"/>
  <c r="L41"/>
  <c r="N41"/>
  <c r="O41"/>
  <c r="H42"/>
  <c r="K42" s="1"/>
  <c r="L42"/>
  <c r="N42"/>
  <c r="O42"/>
  <c r="H43"/>
  <c r="K43" s="1"/>
  <c r="L43"/>
  <c r="N43"/>
  <c r="O43"/>
  <c r="H44"/>
  <c r="K44" s="1"/>
  <c r="L44"/>
  <c r="N44"/>
  <c r="O44"/>
  <c r="H45"/>
  <c r="K45" s="1"/>
  <c r="L45"/>
  <c r="N45"/>
  <c r="O45"/>
  <c r="H47"/>
  <c r="K47" s="1"/>
  <c r="L47"/>
  <c r="N47"/>
  <c r="O47"/>
  <c r="H48"/>
  <c r="K48" s="1"/>
  <c r="L48"/>
  <c r="N48"/>
  <c r="O48"/>
  <c r="H49"/>
  <c r="K49" s="1"/>
  <c r="L49"/>
  <c r="N49"/>
  <c r="O49"/>
  <c r="H50"/>
  <c r="K50" s="1"/>
  <c r="L50"/>
  <c r="N50"/>
  <c r="O50"/>
  <c r="H51"/>
  <c r="K51" s="1"/>
  <c r="L51"/>
  <c r="N51"/>
  <c r="O51"/>
  <c r="H52"/>
  <c r="K52" s="1"/>
  <c r="L52"/>
  <c r="N52"/>
  <c r="O52"/>
  <c r="H53"/>
  <c r="K53" s="1"/>
  <c r="L53"/>
  <c r="N53"/>
  <c r="O53"/>
  <c r="L10" i="10"/>
  <c r="L11"/>
  <c r="L12"/>
  <c r="L13"/>
  <c r="L14"/>
  <c r="L15"/>
  <c r="L16"/>
  <c r="L17"/>
  <c r="L18"/>
  <c r="L19"/>
  <c r="L20"/>
  <c r="L21"/>
  <c r="L22"/>
  <c r="L23"/>
  <c r="L24"/>
  <c r="L25"/>
  <c r="H10"/>
  <c r="K10" s="1"/>
  <c r="N10"/>
  <c r="O10"/>
  <c r="H11"/>
  <c r="K11" s="1"/>
  <c r="N11"/>
  <c r="O11"/>
  <c r="H12"/>
  <c r="K12" s="1"/>
  <c r="N12"/>
  <c r="O12"/>
  <c r="H13"/>
  <c r="K13" s="1"/>
  <c r="N13"/>
  <c r="O13"/>
  <c r="H14"/>
  <c r="K14" s="1"/>
  <c r="N14"/>
  <c r="O14"/>
  <c r="H15"/>
  <c r="K15" s="1"/>
  <c r="N15"/>
  <c r="O15"/>
  <c r="H16"/>
  <c r="K16" s="1"/>
  <c r="N16"/>
  <c r="O16"/>
  <c r="H17"/>
  <c r="K17" s="1"/>
  <c r="N17"/>
  <c r="O17"/>
  <c r="H18"/>
  <c r="K18" s="1"/>
  <c r="N18"/>
  <c r="O18"/>
  <c r="H19"/>
  <c r="K19" s="1"/>
  <c r="N19"/>
  <c r="O19"/>
  <c r="H20"/>
  <c r="K20" s="1"/>
  <c r="N20"/>
  <c r="O20"/>
  <c r="H21"/>
  <c r="K21" s="1"/>
  <c r="N21"/>
  <c r="O21"/>
  <c r="H22"/>
  <c r="K22" s="1"/>
  <c r="N22"/>
  <c r="O22"/>
  <c r="H23"/>
  <c r="K23" s="1"/>
  <c r="N23"/>
  <c r="O23"/>
  <c r="H24"/>
  <c r="K24" s="1"/>
  <c r="N24"/>
  <c r="O24"/>
  <c r="O9"/>
  <c r="N9"/>
  <c r="L9"/>
  <c r="H9"/>
  <c r="M9" s="1"/>
  <c r="O10" i="12"/>
  <c r="N10"/>
  <c r="L10"/>
  <c r="H10"/>
  <c r="M10" s="1"/>
  <c r="P10" s="1"/>
  <c r="O9" i="9"/>
  <c r="N9"/>
  <c r="L9"/>
  <c r="H9"/>
  <c r="M9" s="1"/>
  <c r="P9" s="1"/>
  <c r="O9" i="8"/>
  <c r="N9"/>
  <c r="L9"/>
  <c r="H9"/>
  <c r="M9" s="1"/>
  <c r="O9" i="7"/>
  <c r="N9"/>
  <c r="L9"/>
  <c r="H9"/>
  <c r="M9" s="1"/>
  <c r="P9" s="1"/>
  <c r="O10" i="1"/>
  <c r="N10"/>
  <c r="L10"/>
  <c r="H10"/>
  <c r="M10" s="1"/>
  <c r="P10" s="1"/>
  <c r="P56" i="12" l="1"/>
  <c r="P48" i="8"/>
  <c r="M49" i="1"/>
  <c r="P49" s="1"/>
  <c r="M47"/>
  <c r="P47" s="1"/>
  <c r="M45"/>
  <c r="P45" s="1"/>
  <c r="M43"/>
  <c r="P43" s="1"/>
  <c r="M41"/>
  <c r="P41" s="1"/>
  <c r="M39"/>
  <c r="P39" s="1"/>
  <c r="M37"/>
  <c r="P37" s="1"/>
  <c r="M35"/>
  <c r="P35" s="1"/>
  <c r="M33"/>
  <c r="P33" s="1"/>
  <c r="M31"/>
  <c r="P31" s="1"/>
  <c r="M29"/>
  <c r="P29" s="1"/>
  <c r="M27"/>
  <c r="P27" s="1"/>
  <c r="M25"/>
  <c r="P25" s="1"/>
  <c r="M23"/>
  <c r="P23" s="1"/>
  <c r="M21"/>
  <c r="P21" s="1"/>
  <c r="M19"/>
  <c r="P19" s="1"/>
  <c r="M17"/>
  <c r="P17" s="1"/>
  <c r="M15"/>
  <c r="P15" s="1"/>
  <c r="M13"/>
  <c r="P13" s="1"/>
  <c r="M11"/>
  <c r="P11" s="1"/>
  <c r="M50" i="7"/>
  <c r="P50" s="1"/>
  <c r="M48"/>
  <c r="P48" s="1"/>
  <c r="M46"/>
  <c r="P46" s="1"/>
  <c r="M44"/>
  <c r="P44" s="1"/>
  <c r="M42"/>
  <c r="P42" s="1"/>
  <c r="M40"/>
  <c r="P40" s="1"/>
  <c r="M38"/>
  <c r="P38" s="1"/>
  <c r="M36"/>
  <c r="P36" s="1"/>
  <c r="M34"/>
  <c r="P34" s="1"/>
  <c r="M32"/>
  <c r="P32" s="1"/>
  <c r="M28"/>
  <c r="P28" s="1"/>
  <c r="M26"/>
  <c r="P26" s="1"/>
  <c r="M24"/>
  <c r="P24" s="1"/>
  <c r="M22"/>
  <c r="P22" s="1"/>
  <c r="M20"/>
  <c r="P20" s="1"/>
  <c r="M18"/>
  <c r="P18" s="1"/>
  <c r="M16"/>
  <c r="P16" s="1"/>
  <c r="M14"/>
  <c r="P14" s="1"/>
  <c r="M12"/>
  <c r="P12" s="1"/>
  <c r="P9" i="8"/>
  <c r="M45"/>
  <c r="P45" s="1"/>
  <c r="M43"/>
  <c r="P43" s="1"/>
  <c r="M41"/>
  <c r="P41" s="1"/>
  <c r="M39"/>
  <c r="P39" s="1"/>
  <c r="M37"/>
  <c r="P37" s="1"/>
  <c r="M35"/>
  <c r="P35" s="1"/>
  <c r="M33"/>
  <c r="P33" s="1"/>
  <c r="M31"/>
  <c r="P31" s="1"/>
  <c r="M29"/>
  <c r="P29" s="1"/>
  <c r="M27"/>
  <c r="P27" s="1"/>
  <c r="M25"/>
  <c r="P25" s="1"/>
  <c r="M23"/>
  <c r="P23" s="1"/>
  <c r="M21"/>
  <c r="P21" s="1"/>
  <c r="M19"/>
  <c r="P19" s="1"/>
  <c r="M17"/>
  <c r="P17" s="1"/>
  <c r="M15"/>
  <c r="P15" s="1"/>
  <c r="M13"/>
  <c r="P13" s="1"/>
  <c r="M11"/>
  <c r="P11" s="1"/>
  <c r="M44"/>
  <c r="P44" s="1"/>
  <c r="M42"/>
  <c r="P42" s="1"/>
  <c r="M40"/>
  <c r="P40" s="1"/>
  <c r="M38"/>
  <c r="P38" s="1"/>
  <c r="M36"/>
  <c r="P36" s="1"/>
  <c r="M34"/>
  <c r="P34" s="1"/>
  <c r="M32"/>
  <c r="P32" s="1"/>
  <c r="M30"/>
  <c r="P30" s="1"/>
  <c r="M26"/>
  <c r="P26" s="1"/>
  <c r="M24"/>
  <c r="P24" s="1"/>
  <c r="M22"/>
  <c r="P22" s="1"/>
  <c r="M20"/>
  <c r="P20" s="1"/>
  <c r="M18"/>
  <c r="P18" s="1"/>
  <c r="M16"/>
  <c r="P16" s="1"/>
  <c r="M14"/>
  <c r="P14" s="1"/>
  <c r="M12"/>
  <c r="P12" s="1"/>
  <c r="M24" i="9"/>
  <c r="P24" s="1"/>
  <c r="M22"/>
  <c r="P22" s="1"/>
  <c r="M20"/>
  <c r="P20" s="1"/>
  <c r="M18"/>
  <c r="P18" s="1"/>
  <c r="M16"/>
  <c r="P16" s="1"/>
  <c r="M14"/>
  <c r="P14" s="1"/>
  <c r="M12"/>
  <c r="P12" s="1"/>
  <c r="M10"/>
  <c r="P10" s="1"/>
  <c r="M52" i="12"/>
  <c r="P52" s="1"/>
  <c r="M50"/>
  <c r="P50" s="1"/>
  <c r="M48"/>
  <c r="P48" s="1"/>
  <c r="M44"/>
  <c r="P44" s="1"/>
  <c r="M42"/>
  <c r="P42" s="1"/>
  <c r="M40"/>
  <c r="P40" s="1"/>
  <c r="M38"/>
  <c r="P38" s="1"/>
  <c r="M36"/>
  <c r="P36" s="1"/>
  <c r="M34"/>
  <c r="P34" s="1"/>
  <c r="M32"/>
  <c r="P32" s="1"/>
  <c r="M30"/>
  <c r="P30" s="1"/>
  <c r="M26"/>
  <c r="P26" s="1"/>
  <c r="M24"/>
  <c r="P24" s="1"/>
  <c r="M22"/>
  <c r="P22" s="1"/>
  <c r="M20"/>
  <c r="P20" s="1"/>
  <c r="M18"/>
  <c r="P18" s="1"/>
  <c r="M16"/>
  <c r="P16" s="1"/>
  <c r="M14"/>
  <c r="P14" s="1"/>
  <c r="M12"/>
  <c r="P12" s="1"/>
  <c r="M53"/>
  <c r="P53" s="1"/>
  <c r="M51"/>
  <c r="P51" s="1"/>
  <c r="M49"/>
  <c r="P49" s="1"/>
  <c r="M47"/>
  <c r="P47" s="1"/>
  <c r="M45"/>
  <c r="P45" s="1"/>
  <c r="M43"/>
  <c r="P43" s="1"/>
  <c r="M41"/>
  <c r="P41" s="1"/>
  <c r="M39"/>
  <c r="P39" s="1"/>
  <c r="M35"/>
  <c r="P35" s="1"/>
  <c r="M33"/>
  <c r="P33" s="1"/>
  <c r="M31"/>
  <c r="P31" s="1"/>
  <c r="M29"/>
  <c r="P29" s="1"/>
  <c r="M27"/>
  <c r="P27" s="1"/>
  <c r="M25"/>
  <c r="P25" s="1"/>
  <c r="M23"/>
  <c r="P23" s="1"/>
  <c r="M19"/>
  <c r="P19" s="1"/>
  <c r="M17"/>
  <c r="P17" s="1"/>
  <c r="M13"/>
  <c r="P13" s="1"/>
  <c r="M11"/>
  <c r="P11" s="1"/>
  <c r="P9" i="10"/>
  <c r="M23"/>
  <c r="P23" s="1"/>
  <c r="M21"/>
  <c r="P21" s="1"/>
  <c r="M19"/>
  <c r="P19" s="1"/>
  <c r="M17"/>
  <c r="P17" s="1"/>
  <c r="M15"/>
  <c r="P15" s="1"/>
  <c r="M13"/>
  <c r="P13" s="1"/>
  <c r="M11"/>
  <c r="P11" s="1"/>
  <c r="M24"/>
  <c r="P24" s="1"/>
  <c r="M22"/>
  <c r="P22" s="1"/>
  <c r="M20"/>
  <c r="P20" s="1"/>
  <c r="M18"/>
  <c r="P18" s="1"/>
  <c r="M16"/>
  <c r="P16" s="1"/>
  <c r="M14"/>
  <c r="P14" s="1"/>
  <c r="M12"/>
  <c r="P12" s="1"/>
  <c r="M10"/>
  <c r="P10" s="1"/>
  <c r="K9"/>
  <c r="K10" i="12"/>
  <c r="K9" i="9"/>
  <c r="K9" i="8"/>
  <c r="K9" i="7"/>
  <c r="K10" i="1"/>
  <c r="L52" i="7" l="1"/>
  <c r="E10" i="1" l="1"/>
  <c r="E17"/>
  <c r="E24"/>
  <c r="E25"/>
  <c r="E26"/>
  <c r="E27"/>
  <c r="E28"/>
  <c r="E29"/>
  <c r="E30"/>
  <c r="E32"/>
  <c r="E33"/>
  <c r="E34"/>
  <c r="E35"/>
  <c r="E36"/>
  <c r="E37"/>
  <c r="E42"/>
  <c r="E47"/>
  <c r="E48"/>
  <c r="L46" i="8"/>
  <c r="L9" i="1"/>
  <c r="M25" i="10"/>
  <c r="N25"/>
  <c r="O25"/>
  <c r="P25"/>
  <c r="H9" i="1"/>
  <c r="M9" s="1"/>
  <c r="N9"/>
  <c r="E40" l="1"/>
  <c r="E46"/>
  <c r="J9"/>
  <c r="O9" s="1"/>
  <c r="L25" i="9"/>
  <c r="K9" i="1" l="1"/>
  <c r="P9"/>
</calcChain>
</file>

<file path=xl/sharedStrings.xml><?xml version="1.0" encoding="utf-8"?>
<sst xmlns="http://schemas.openxmlformats.org/spreadsheetml/2006/main" count="639" uniqueCount="230">
  <si>
    <t> Nr.</t>
  </si>
  <si>
    <t>p.k.</t>
  </si>
  <si>
    <t>  </t>
  </si>
  <si>
    <t> Kopā</t>
  </si>
  <si>
    <t>Ventilācija</t>
  </si>
  <si>
    <t> Kods</t>
  </si>
  <si>
    <t> Darba</t>
  </si>
  <si>
    <t> Mērvie-nība</t>
  </si>
  <si>
    <t> Dau-dzums</t>
  </si>
  <si>
    <t> Vienības izmaksas</t>
  </si>
  <si>
    <t> Kopā uz visu apjomu</t>
  </si>
  <si>
    <t>nosaukums</t>
  </si>
  <si>
    <t> laika norma (c/h)</t>
  </si>
  <si>
    <t> darba samaksas likme (eur/h)</t>
  </si>
  <si>
    <t> darba alga (eur)</t>
  </si>
  <si>
    <t> materiāli (eur)</t>
  </si>
  <si>
    <t> mehā-nismi (eur)</t>
  </si>
  <si>
    <t> kopā (eur)</t>
  </si>
  <si>
    <t> darbietilpī-ba (c/h)</t>
  </si>
  <si>
    <t>Demontāžas darbi</t>
  </si>
  <si>
    <t>Demontēt starpsienas</t>
  </si>
  <si>
    <t>m2</t>
  </si>
  <si>
    <t>Demontēt durvis</t>
  </si>
  <si>
    <t>gb</t>
  </si>
  <si>
    <t>Nokalt bojāto sienu apmetumu</t>
  </si>
  <si>
    <t>Demontēt 1.stāva grīdas līdz gruntij</t>
  </si>
  <si>
    <t>Demontēt 2.stāva grīdas segumu , grīdlīstes</t>
  </si>
  <si>
    <t>Būvgružu savākšana, izvešana uz izgāztuvi</t>
  </si>
  <si>
    <t>Sienas</t>
  </si>
  <si>
    <t>Izbūvēt starpsienas 150mm - metāla profilu karkass, skaņas izolācija100mm, divkāršs ģipškartona apšuvums (dušas telpā mitrumizturīgs ģipškartons virskārtā)</t>
  </si>
  <si>
    <t>m</t>
  </si>
  <si>
    <t>Logi, durvis</t>
  </si>
  <si>
    <t>kpl</t>
  </si>
  <si>
    <t>Montēt krāsotas masīvkoka durvis starpsienās D1 0,71x2,1m ar furnitūru, durvju apmalēm, durvju ailu apdari</t>
  </si>
  <si>
    <t>Montēt krāsotas masīvkoka durvis starpsienās D2 0,81x2,1m ar furnitūru, durvju apmalēm, durvju ailu apdari</t>
  </si>
  <si>
    <t>Grīdas</t>
  </si>
  <si>
    <t>GR-1</t>
  </si>
  <si>
    <t>Rupjas smilts pabērums- blietēts b=100mm</t>
  </si>
  <si>
    <t>Blietētu šķembu pamatojums b=150mm</t>
  </si>
  <si>
    <t>Hidroizolācijas ieklāšana</t>
  </si>
  <si>
    <t>Siltumizolācija- ekstrudēts polistirols b=100mm</t>
  </si>
  <si>
    <t>Fibrobetona C25/30 pamatne b=60mm</t>
  </si>
  <si>
    <t>Grīdu flīzēšana ar akmens masas flīzēm</t>
  </si>
  <si>
    <t>Flīžu grīdlīste</t>
  </si>
  <si>
    <t>GR-2</t>
  </si>
  <si>
    <t>Blietētu šķembu pamatojums b=100mm</t>
  </si>
  <si>
    <t>Betona C8/10 pamatkārta b=50mm</t>
  </si>
  <si>
    <t>Slīpēta fibrobetona C25/30 grīda b=150mm</t>
  </si>
  <si>
    <t>2.stāvs</t>
  </si>
  <si>
    <t>Grīdas līdzināšana ~20mm</t>
  </si>
  <si>
    <t>Linoleja līmēšana</t>
  </si>
  <si>
    <t>Grīdlīstu montāža-koka kr,asotas</t>
  </si>
  <si>
    <t>Grīdas flīzēšana ar keramikas flīzēm</t>
  </si>
  <si>
    <t>Kāpnes</t>
  </si>
  <si>
    <t>Remontēt betona kāpnes, nomainot pakāpienus (pēc nepieciešamības), remontējot margas</t>
  </si>
  <si>
    <t>obj</t>
  </si>
  <si>
    <t>Sienu, griestu apdare</t>
  </si>
  <si>
    <t>Apmest sienas , logailas</t>
  </si>
  <si>
    <t>Špaktelēt, krāsot sienas ar akrila krāsu</t>
  </si>
  <si>
    <t>Flīzēt sienas ar keramikas flīzēm h=2m</t>
  </si>
  <si>
    <t>Līdzināt, špaktelēt, krāsot griestus</t>
  </si>
  <si>
    <t> Materiālu, grunts apmaiņas un būvgružu transporta izdevumi</t>
  </si>
  <si>
    <t> Tiešās izmaksas kopā</t>
  </si>
  <si>
    <t>Lokālā tāme Nr.2</t>
  </si>
  <si>
    <t>Elektroapgāde</t>
  </si>
  <si>
    <t>Demontēt elektroinstalāciju</t>
  </si>
  <si>
    <t>ĒKAS MAĢISTRĀLIE ELEKTROAPGĀDES TĪKLI</t>
  </si>
  <si>
    <t>Sadalnes skapis  v./apm.      SS-1,(spēka sadalne)</t>
  </si>
  <si>
    <t>kompl.</t>
  </si>
  <si>
    <t>Sadalnes skapis, v/apm.       SS-2 (spēka sadalne)</t>
  </si>
  <si>
    <t>Sadalnes skapis  Z/apm.        SS-3(spēka sadalne)</t>
  </si>
  <si>
    <t>Kabelis NYY 4x50</t>
  </si>
  <si>
    <t>Kabelis NYM 5x10</t>
  </si>
  <si>
    <t>Kabelis NYM 5x2.5</t>
  </si>
  <si>
    <t>Kabelis NYM 3x2.5</t>
  </si>
  <si>
    <t>Kabelis NYM 3x1.5</t>
  </si>
  <si>
    <t>Kabelis NYM 4x1.5</t>
  </si>
  <si>
    <t>Kabelis (N)HXCH-FE 180/E90-3x1.5/1.5</t>
  </si>
  <si>
    <t>PVH caurule d-32</t>
  </si>
  <si>
    <t>PVH caurule d-25</t>
  </si>
  <si>
    <t>PVH caurule d-20</t>
  </si>
  <si>
    <t>PVH caurule d-20 cietā</t>
  </si>
  <si>
    <t>PVH caurule d-32 cietā</t>
  </si>
  <si>
    <t>Kabeļa gala apdare</t>
  </si>
  <si>
    <t>Kompl.</t>
  </si>
  <si>
    <t>Kabeļu trepe 600mm, Komplektā ar stiprinājumiem un savienotājiem</t>
  </si>
  <si>
    <t>Kabeļu trepe 100mm, Komplektā ar stiprinājumiem un savienotājiem</t>
  </si>
  <si>
    <t>Kabeļu trepe 300mm , Komplektā ar stiprinājumiem un savienotājiem</t>
  </si>
  <si>
    <t>APGAISMOJUMA TĪKLI</t>
  </si>
  <si>
    <t>Gaismekļi, vadības slēdži</t>
  </si>
  <si>
    <t>NORTHCLIFFE  Barat 258  PC/PC</t>
  </si>
  <si>
    <t>gab.</t>
  </si>
  <si>
    <t>NORTHCLIFFE  Barat 236  PC/PC</t>
  </si>
  <si>
    <t>NORTHCLIFFE  Cetus 126 J48 CLR</t>
  </si>
  <si>
    <t>NORTHCLIFFE  Pavo 226 M45</t>
  </si>
  <si>
    <t>TORNADO STAINLESS STEEL 2x36W IP65</t>
  </si>
  <si>
    <t>NORTHCLIFFE OVAL E27W 18W</t>
  </si>
  <si>
    <t>Avārijas gaismeklis GLASS DELUXE LED (patstāvīgi degošs ) 1h.</t>
  </si>
  <si>
    <t>NORTHCLIFFE  Pollux B 218 H40</t>
  </si>
  <si>
    <t>OMS  CLASSIC XTP PAR 2x36WIP54</t>
  </si>
  <si>
    <t>SBP LEO/A ASY 250W IP68</t>
  </si>
  <si>
    <t>Avārijas gaismeklis GLASS DELUXE LED (patstāvīgi degošs )</t>
  </si>
  <si>
    <t>Avārija bloki gaismekļim 1h.</t>
  </si>
  <si>
    <t>Slēdzis 1pola IP44</t>
  </si>
  <si>
    <t>Pārslēdži 1 pola IP44</t>
  </si>
  <si>
    <t>ROZETES/KĀRBAS</t>
  </si>
  <si>
    <t>Rozete IP44</t>
  </si>
  <si>
    <t>Rozete IP20</t>
  </si>
  <si>
    <t>Rozete IP54 3F 16A</t>
  </si>
  <si>
    <t>Rozešu slēdžu kārbas</t>
  </si>
  <si>
    <t>Nozarkārbas</t>
  </si>
  <si>
    <t>m.</t>
  </si>
  <si>
    <t>Lokālā tāme Nr.3</t>
  </si>
  <si>
    <t>Esošās kanalizācijas un ūdensapgādes sistēmas demontāža</t>
  </si>
  <si>
    <t>Saimniciski-fekālā kanalizācija K-1 (iekšas tīkli)</t>
  </si>
  <si>
    <t>Kanalizācijas caurule PP HT Ø50x1.8</t>
  </si>
  <si>
    <t>Kanalizācijas caurule PPHT Ø110x2.7</t>
  </si>
  <si>
    <t>Kanalizācijas caurule PVC Ø110x3.0 M4</t>
  </si>
  <si>
    <t>Trejgabals PVC Ø110x110x110 45º</t>
  </si>
  <si>
    <t>Trejgabals PPHT Ø110x110x110 45º</t>
  </si>
  <si>
    <t>Līkums 45º PPHT Ø50 mm</t>
  </si>
  <si>
    <t>Līkums 45º PVC Ø110 mm</t>
  </si>
  <si>
    <t>Līkums 45º PPHT Ø110 mm</t>
  </si>
  <si>
    <t>Pāreja Ø110/50 mm</t>
  </si>
  <si>
    <t>Lokanais klozetpoda pievienojums Ø110 mm</t>
  </si>
  <si>
    <t>Klozetpods ar skalojamo kasti komplektā ar stiprinājumiem</t>
  </si>
  <si>
    <t>Roku mazgātne komplektā ar sifonu, pievadu un stiprinājumiem</t>
  </si>
  <si>
    <t>Dušas kabīne, seklā, komplektā ar pamatni, sieniņām, sifonu</t>
  </si>
  <si>
    <t>Traps Ø110 ar vertikālu izvadu</t>
  </si>
  <si>
    <t>Ārpus pārsegumā montējama degmanžete Ø110</t>
  </si>
  <si>
    <t>Iebetonējama aizsargčaula Ø110</t>
  </si>
  <si>
    <t>Vēdināšanas stāvvada jumtiņš Ø110 mm</t>
  </si>
  <si>
    <t>Iekšējais ūdensvads Ū-1, S-3, S-4</t>
  </si>
  <si>
    <t>MLC Ø20x2.25</t>
  </si>
  <si>
    <t>MLC Ø25x2.5</t>
  </si>
  <si>
    <t>Presējamais trejgabals Ø20x20x20</t>
  </si>
  <si>
    <t>Presējamais trejgabals Ø25x20x25</t>
  </si>
  <si>
    <t>Presējamais trejgabals Ø25x25x25</t>
  </si>
  <si>
    <t>Presējamais līkums Ø20 90˚</t>
  </si>
  <si>
    <t>Presējamais līkums Ø25 90˚</t>
  </si>
  <si>
    <t>Lodveida ventīlis santehnikas pieslēgšanai DN15</t>
  </si>
  <si>
    <t>Lodveida ventīlis DN15</t>
  </si>
  <si>
    <t>Roku mazgātnes jaucējkrāns</t>
  </si>
  <si>
    <t>Dušas jaucējkrāns ar sietiņu</t>
  </si>
  <si>
    <t>Pretkondensāta izolācija 6 mm caurulei Ø20</t>
  </si>
  <si>
    <t>Pretkondensāta izolācija 6 mm caurulei Ø25</t>
  </si>
  <si>
    <t>Siltumizolācijas čaula 30 mm caurulei Ø20 mm</t>
  </si>
  <si>
    <t>Siltumizolācijas čaula 30 mm caurulei Ø25 mm</t>
  </si>
  <si>
    <t>Pievienojums esošajam ūdensvada ievadam ēkā</t>
  </si>
  <si>
    <t>Sistēmas hidrauliskā pārbaude</t>
  </si>
  <si>
    <t>sist</t>
  </si>
  <si>
    <t>Lokālā tāme Nr.4</t>
  </si>
  <si>
    <t>Apkure</t>
  </si>
  <si>
    <t>Radiators Purmo Compact ar sienas stiprinājumu un atgaisošanas skrūvi 11/500/400</t>
  </si>
  <si>
    <t>Radiators Purmo Compact ar sienas stiprinājumu un atgaisošanas skrūvi 11/500/500</t>
  </si>
  <si>
    <t>Radiators Purmo Compact ar grīdas stiprinājumu un atgaisošanas skrūvi 22/500/600</t>
  </si>
  <si>
    <t>Radiators Purmo Compact ar grīdas stiprinājumu un atgaisošanas skrūvi 22/500/900</t>
  </si>
  <si>
    <t>Radiators Purmo Compact ar grīdas stiprinājumu un atgaisošanas skrūvi 22/500/1600</t>
  </si>
  <si>
    <t>Radiators Purmo Compact ar grīdas stiprinājumu un atgaisošanas skrūvi 22/500/2000</t>
  </si>
  <si>
    <t>Regulēšanas vārsts RTD N15</t>
  </si>
  <si>
    <t>Termostata galva RTS-EVERIS 4230</t>
  </si>
  <si>
    <t>Noslēgvārsts RLV 15</t>
  </si>
  <si>
    <t>Automātiskais atgaisošanas vārsts DN15</t>
  </si>
  <si>
    <t>Siltumizolācijas čaula Havac Lamella Mat AluCoat δ=40 mm caurulei Ø32</t>
  </si>
  <si>
    <t>Sistēmas hidrauliskā prbaude</t>
  </si>
  <si>
    <t>Lokālā tāme Nr.5</t>
  </si>
  <si>
    <t>Nosūces sistēma N-1</t>
  </si>
  <si>
    <t>Nosūces ventilators DECOR 200CZ komplektā ar pretvārstu</t>
  </si>
  <si>
    <t>Cinkots skārda gaisvads Ø125</t>
  </si>
  <si>
    <t>Gaisa pārplūdes restes durvju vērtnes lejas daļā 150x300</t>
  </si>
  <si>
    <t>Pieslēgums esošajam vēdināšanas kanālam</t>
  </si>
  <si>
    <t>Elektroinstalācijas materiāli</t>
  </si>
  <si>
    <t>Nosūces sistēma N-2</t>
  </si>
  <si>
    <t>Nosūces ventilators DECOR 100CZ komplektā ar pretvārstu</t>
  </si>
  <si>
    <t>Cinkots skārda gaisvads Ø100</t>
  </si>
  <si>
    <t>Nosūces sistēma N-3</t>
  </si>
  <si>
    <t>Cinkots skārda līkums 90º Ø125</t>
  </si>
  <si>
    <t>Nosūces sistēma N-4</t>
  </si>
  <si>
    <t>Kanāla ventilators VENT200 B</t>
  </si>
  <si>
    <t>Pretvārsts CAR 200</t>
  </si>
  <si>
    <t>Ātruma regulators REB</t>
  </si>
  <si>
    <t>Nosūces reste Ø200</t>
  </si>
  <si>
    <t>Cinkots skārda gaisvads Ø200</t>
  </si>
  <si>
    <t>Līkums 90º Ø200</t>
  </si>
  <si>
    <t>Pievienojums esošajam vēdināšanas kanālam</t>
  </si>
  <si>
    <t>komp.</t>
  </si>
  <si>
    <t>Nosūces sistēma N-5</t>
  </si>
  <si>
    <t>Kanāla ventilators VENT250 B</t>
  </si>
  <si>
    <t>Pretvārsts CAR 250</t>
  </si>
  <si>
    <t>Nosūces reste Ø250</t>
  </si>
  <si>
    <t>Cinkots skārda gaisvads Ø250</t>
  </si>
  <si>
    <t>Nosūces restes uz esošajiem ventilācijas kanāliem 100x200 mm</t>
  </si>
  <si>
    <t>Nosūces sistēma N-6</t>
  </si>
  <si>
    <t>Kanāla ventilators TD-250/100 LS SILENT</t>
  </si>
  <si>
    <t>Pretvārsts Ø100</t>
  </si>
  <si>
    <t>Nosūces reste Ø100</t>
  </si>
  <si>
    <t>Āra gravitācijas reste Ø100</t>
  </si>
  <si>
    <t>Lokālā tāme Nr.6</t>
  </si>
  <si>
    <t>Ugunsgrēka atklāšanas un trauksmes signalizācijas sistēma</t>
  </si>
  <si>
    <t>ECO 1003/1000B dūmu detektors</t>
  </si>
  <si>
    <t>ECO 1005/1000B siltuma detektors</t>
  </si>
  <si>
    <t>MCP-1A rokas darbības detektors</t>
  </si>
  <si>
    <t>PS-200 vāks rokas darbības detektoram</t>
  </si>
  <si>
    <t>AH-0218 skaņas signalizators iekšējais</t>
  </si>
  <si>
    <t>AH-03127BS ārējā sirēna</t>
  </si>
  <si>
    <t>Smartline 020-4 kontroles panelis</t>
  </si>
  <si>
    <t>Smartline 8Z zonu paplašinātājs</t>
  </si>
  <si>
    <t>12V 7A/h akumulators</t>
  </si>
  <si>
    <t>J-Y(St)Y 1x2x0,8 kabelis</t>
  </si>
  <si>
    <t>JE-H(St)H 1x2x0,8 kabelis</t>
  </si>
  <si>
    <t>JE-H(St)H 3x1,5 kabelis</t>
  </si>
  <si>
    <t>d16-d25 PVC caurule ar stiprinājumiem</t>
  </si>
  <si>
    <t>d50 mm PVC caurule ar stiprinājumiem</t>
  </si>
  <si>
    <t>Kabeļu frēzēšana sienās, griestos</t>
  </si>
  <si>
    <t>k-ts.</t>
  </si>
  <si>
    <t>Izpilddokumentācija, nodošana ekspl.</t>
  </si>
  <si>
    <t>Lokālā tāme Nr.8</t>
  </si>
  <si>
    <t>II posma vispārējie būvdarbi</t>
  </si>
  <si>
    <t>Būves nosaukums:  Darbnīcu ar angāru vienkāršota atjaunošana</t>
  </si>
  <si>
    <t>Būves adrese: " Pēterlauki" , Platones pagasts, Jelgavas novads</t>
  </si>
  <si>
    <t xml:space="preserve">Visi montāžas materiāli , stiprinājumi, palīgmateriāli  iekļauti vienību izcenojumos. </t>
  </si>
  <si>
    <t xml:space="preserve"> Apjomos doto firmu materiālu nosaukumi norāda tikai šo materiālu tehnisko raksturojumu un var tikt aizstāti ar ekvivalentiem.</t>
  </si>
  <si>
    <t>Tāmi sastādīja:</t>
  </si>
  <si>
    <t>Pārbaudīja:</t>
  </si>
  <si>
    <t>Ūdensapgādes un  kanalizācijas tīkli</t>
  </si>
  <si>
    <t>Montēt krāsotas masīvkoka durvis starpsienās D3, D-8 0,91x2,1m ar furnitūru, durvju apmalēm, durvju ailu apdari</t>
  </si>
  <si>
    <t>MLC caurule Ø16x2.0 ar veidgabaliem</t>
  </si>
  <si>
    <t>MLC caurule Ø20x2.25ar veidgabaliem</t>
  </si>
  <si>
    <t>MLC caurule Ø25x2.5ar veidgabaliem</t>
  </si>
  <si>
    <t>MLC caurule Ø32x3.0ar veidgabaliem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</si>
</sst>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Times New Roman"/>
      <charset val="186"/>
    </font>
    <font>
      <b/>
      <sz val="12"/>
      <name val="Times New Roman"/>
      <family val="1"/>
      <charset val="186"/>
    </font>
    <font>
      <sz val="10"/>
      <name val="Helv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Arial"/>
    </font>
    <font>
      <sz val="10"/>
      <color indexed="14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2" fillId="0" borderId="0"/>
  </cellStyleXfs>
  <cellXfs count="98">
    <xf numFmtId="0" fontId="0" fillId="0" borderId="0" xfId="0"/>
    <xf numFmtId="0" fontId="0" fillId="0" borderId="0" xfId="0" applyAlignment="1"/>
    <xf numFmtId="0" fontId="3" fillId="0" borderId="0" xfId="0" applyFont="1"/>
    <xf numFmtId="0" fontId="1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3" xfId="0" applyFont="1" applyBorder="1"/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6" fillId="0" borderId="7" xfId="0" applyFont="1" applyBorder="1" applyAlignment="1">
      <alignment horizontal="right" vertical="top"/>
    </xf>
    <xf numFmtId="2" fontId="6" fillId="0" borderId="7" xfId="0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9" fontId="6" fillId="0" borderId="1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2" fontId="6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vertical="top" wrapText="1"/>
    </xf>
    <xf numFmtId="0" fontId="3" fillId="0" borderId="7" xfId="2" applyFont="1" applyBorder="1" applyAlignment="1">
      <alignment vertical="top" wrapText="1"/>
    </xf>
    <xf numFmtId="0" fontId="3" fillId="0" borderId="7" xfId="2" applyFont="1" applyBorder="1" applyAlignment="1">
      <alignment horizontal="center" vertical="top" wrapText="1"/>
    </xf>
    <xf numFmtId="2" fontId="3" fillId="0" borderId="7" xfId="2" applyNumberFormat="1" applyFont="1" applyBorder="1" applyAlignment="1">
      <alignment horizontal="center" vertical="top" wrapText="1"/>
    </xf>
    <xf numFmtId="2" fontId="3" fillId="3" borderId="7" xfId="2" applyNumberFormat="1" applyFont="1" applyFill="1" applyBorder="1" applyAlignment="1">
      <alignment horizontal="center" vertical="top" wrapText="1"/>
    </xf>
    <xf numFmtId="2" fontId="3" fillId="4" borderId="3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2" fontId="3" fillId="3" borderId="3" xfId="2" applyNumberFormat="1" applyFont="1" applyFill="1" applyBorder="1" applyAlignment="1">
      <alignment horizontal="center" vertical="top" wrapText="1"/>
    </xf>
    <xf numFmtId="2" fontId="3" fillId="0" borderId="3" xfId="2" applyNumberFormat="1" applyFont="1" applyBorder="1" applyAlignment="1">
      <alignment horizontal="center" vertical="top" wrapText="1"/>
    </xf>
    <xf numFmtId="2" fontId="3" fillId="5" borderId="3" xfId="2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/>
    </xf>
    <xf numFmtId="0" fontId="0" fillId="0" borderId="3" xfId="0" applyBorder="1"/>
    <xf numFmtId="0" fontId="6" fillId="0" borderId="3" xfId="0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0" fontId="3" fillId="0" borderId="3" xfId="2" applyFont="1" applyBorder="1" applyAlignment="1">
      <alignment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3" fillId="0" borderId="1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2" fontId="3" fillId="0" borderId="8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164" fontId="11" fillId="6" borderId="3" xfId="0" applyNumberFormat="1" applyFont="1" applyFill="1" applyBorder="1" applyAlignment="1">
      <alignment horizontal="center" vertical="top" wrapText="1"/>
    </xf>
    <xf numFmtId="1" fontId="3" fillId="0" borderId="3" xfId="2" applyNumberFormat="1" applyFont="1" applyBorder="1" applyAlignment="1">
      <alignment horizontal="center" vertical="top" wrapText="1"/>
    </xf>
    <xf numFmtId="0" fontId="6" fillId="0" borderId="3" xfId="2" applyFont="1" applyBorder="1" applyAlignment="1">
      <alignment vertical="top" wrapText="1"/>
    </xf>
    <xf numFmtId="0" fontId="8" fillId="0" borderId="3" xfId="2" applyFont="1" applyBorder="1" applyAlignment="1">
      <alignment vertical="top" wrapText="1"/>
    </xf>
    <xf numFmtId="0" fontId="10" fillId="0" borderId="3" xfId="0" applyFont="1" applyBorder="1" applyAlignment="1">
      <alignment vertical="top"/>
    </xf>
    <xf numFmtId="0" fontId="10" fillId="0" borderId="7" xfId="2" applyFont="1" applyBorder="1" applyAlignment="1">
      <alignment vertical="top" wrapText="1"/>
    </xf>
    <xf numFmtId="0" fontId="3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4" fontId="3" fillId="7" borderId="8" xfId="0" applyNumberFormat="1" applyFont="1" applyFill="1" applyBorder="1" applyAlignment="1">
      <alignment vertical="center" wrapText="1"/>
    </xf>
    <xf numFmtId="4" fontId="13" fillId="7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7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16" xfId="0" applyNumberFormat="1" applyFont="1" applyFill="1" applyBorder="1" applyAlignment="1">
      <alignment vertical="center" wrapText="1"/>
    </xf>
    <xf numFmtId="4" fontId="3" fillId="2" borderId="17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4" fontId="3" fillId="0" borderId="17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5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4" fontId="3" fillId="7" borderId="16" xfId="0" applyNumberFormat="1" applyFont="1" applyFill="1" applyBorder="1" applyAlignment="1">
      <alignment vertical="center" wrapText="1"/>
    </xf>
    <xf numFmtId="4" fontId="6" fillId="5" borderId="3" xfId="0" applyNumberFormat="1" applyFont="1" applyFill="1" applyBorder="1" applyAlignment="1">
      <alignment vertical="center" wrapText="1"/>
    </xf>
    <xf numFmtId="2" fontId="3" fillId="0" borderId="3" xfId="2" applyNumberFormat="1" applyFont="1" applyFill="1" applyBorder="1" applyAlignment="1">
      <alignment horizontal="center" vertical="top" wrapText="1"/>
    </xf>
  </cellXfs>
  <cellStyles count="4">
    <cellStyle name="Excel Built-in Normal" xfId="2"/>
    <cellStyle name="Normal" xfId="0" builtinId="0"/>
    <cellStyle name="Normal 2" xfId="3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5"/>
  </sheetPr>
  <dimension ref="A1:Q59"/>
  <sheetViews>
    <sheetView showZeros="0" topLeftCell="A16" zoomScale="96" zoomScaleNormal="96" workbookViewId="0">
      <selection activeCell="L51" sqref="L51:P52"/>
    </sheetView>
  </sheetViews>
  <sheetFormatPr defaultColWidth="9.33203125" defaultRowHeight="12.75"/>
  <cols>
    <col min="1" max="1" width="5.5" style="1" customWidth="1"/>
    <col min="3" max="3" width="38.5" customWidth="1"/>
    <col min="4" max="4" width="8.83203125" customWidth="1"/>
    <col min="5" max="5" width="10.83203125" customWidth="1"/>
    <col min="12" max="12" width="9.83203125" bestFit="1" customWidth="1"/>
    <col min="13" max="16" width="11.33203125" customWidth="1"/>
  </cols>
  <sheetData>
    <row r="1" spans="1:17" s="2" customFormat="1" ht="15.75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7" s="2" customFormat="1" ht="15.75">
      <c r="A2" s="20"/>
      <c r="B2" s="20"/>
      <c r="C2" s="20"/>
      <c r="D2" s="20"/>
      <c r="E2" s="20"/>
      <c r="F2" s="20"/>
      <c r="G2" s="20" t="s">
        <v>217</v>
      </c>
      <c r="H2" s="20"/>
      <c r="I2" s="20"/>
      <c r="J2" s="20"/>
      <c r="K2" s="20"/>
      <c r="L2" s="20"/>
      <c r="M2" s="20"/>
      <c r="N2" s="20"/>
      <c r="O2" s="20"/>
      <c r="P2" s="20"/>
    </row>
    <row r="3" spans="1:17" s="2" customFormat="1" ht="15.7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s="2" customFormat="1" ht="15.75">
      <c r="A4" s="84" t="s">
        <v>218</v>
      </c>
      <c r="B4" s="84"/>
      <c r="C4" s="84"/>
      <c r="D4" s="85"/>
      <c r="E4" s="85"/>
      <c r="F4" s="85"/>
      <c r="G4" s="85"/>
    </row>
    <row r="5" spans="1:17" s="2" customFormat="1" ht="15.75">
      <c r="A5" s="3" t="s">
        <v>219</v>
      </c>
      <c r="B5" s="4"/>
    </row>
    <row r="6" spans="1:17" s="11" customFormat="1" ht="13.5" customHeight="1">
      <c r="A6" s="7" t="s">
        <v>0</v>
      </c>
      <c r="B6" s="8" t="s">
        <v>5</v>
      </c>
      <c r="C6" s="9" t="s">
        <v>6</v>
      </c>
      <c r="D6" s="86" t="s">
        <v>7</v>
      </c>
      <c r="E6" s="86" t="s">
        <v>8</v>
      </c>
      <c r="F6" s="86" t="s">
        <v>9</v>
      </c>
      <c r="G6" s="86"/>
      <c r="H6" s="86"/>
      <c r="I6" s="86"/>
      <c r="J6" s="86"/>
      <c r="K6" s="86"/>
      <c r="L6" s="86" t="s">
        <v>10</v>
      </c>
      <c r="M6" s="86"/>
      <c r="N6" s="86"/>
      <c r="O6" s="86"/>
      <c r="P6" s="86"/>
      <c r="Q6" s="10"/>
    </row>
    <row r="7" spans="1:17" s="11" customFormat="1" ht="48">
      <c r="A7" s="12" t="s">
        <v>1</v>
      </c>
      <c r="B7" s="13"/>
      <c r="C7" s="14" t="s">
        <v>11</v>
      </c>
      <c r="D7" s="86"/>
      <c r="E7" s="86"/>
      <c r="F7" s="56" t="s">
        <v>12</v>
      </c>
      <c r="G7" s="56" t="s">
        <v>13</v>
      </c>
      <c r="H7" s="56" t="s">
        <v>14</v>
      </c>
      <c r="I7" s="56" t="s">
        <v>15</v>
      </c>
      <c r="J7" s="56" t="s">
        <v>16</v>
      </c>
      <c r="K7" s="56" t="s">
        <v>17</v>
      </c>
      <c r="L7" s="56" t="s">
        <v>18</v>
      </c>
      <c r="M7" s="56" t="s">
        <v>14</v>
      </c>
      <c r="N7" s="56" t="s">
        <v>15</v>
      </c>
      <c r="O7" s="56" t="s">
        <v>16</v>
      </c>
      <c r="P7" s="56" t="s">
        <v>17</v>
      </c>
    </row>
    <row r="8" spans="1:17" s="11" customFormat="1" ht="10.5" customHeight="1">
      <c r="A8" s="15">
        <v>1</v>
      </c>
      <c r="B8" s="15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</row>
    <row r="9" spans="1:17" s="2" customFormat="1">
      <c r="A9" s="22"/>
      <c r="B9" s="54"/>
      <c r="C9" s="40" t="s">
        <v>19</v>
      </c>
      <c r="D9" s="23"/>
      <c r="E9" s="23"/>
      <c r="F9" s="24"/>
      <c r="G9" s="24"/>
      <c r="H9" s="55">
        <f>F9*G9</f>
        <v>0</v>
      </c>
      <c r="I9" s="39"/>
      <c r="J9" s="37">
        <f t="shared" ref="J9" si="0">H9*0.08</f>
        <v>0</v>
      </c>
      <c r="K9" s="38">
        <f t="shared" ref="K9" si="1">SUM(H9:J9)</f>
        <v>0</v>
      </c>
      <c r="L9" s="38">
        <f t="shared" ref="L9" si="2">E9*F9</f>
        <v>0</v>
      </c>
      <c r="M9" s="38">
        <f t="shared" ref="M9" si="3">E9*H9</f>
        <v>0</v>
      </c>
      <c r="N9" s="38">
        <f t="shared" ref="N9" si="4">E9*I9</f>
        <v>0</v>
      </c>
      <c r="O9" s="38">
        <f t="shared" ref="O9" si="5">E9*J9</f>
        <v>0</v>
      </c>
      <c r="P9" s="38">
        <f t="shared" ref="P9" si="6">SUM(M9:O9)</f>
        <v>0</v>
      </c>
    </row>
    <row r="10" spans="1:17" s="2" customFormat="1">
      <c r="A10" s="22">
        <v>1</v>
      </c>
      <c r="B10" s="54"/>
      <c r="C10" s="6" t="s">
        <v>20</v>
      </c>
      <c r="D10" s="23" t="s">
        <v>21</v>
      </c>
      <c r="E10" s="58">
        <f>(1.15+1.93+1.4+1.43+5.61+4.06+2.97+4.06)*3</f>
        <v>67.8</v>
      </c>
      <c r="F10" s="70"/>
      <c r="G10" s="71"/>
      <c r="H10" s="72">
        <f t="shared" ref="H10" si="7">ROUND(F10*G10,2)</f>
        <v>0</v>
      </c>
      <c r="I10" s="73"/>
      <c r="J10" s="73"/>
      <c r="K10" s="74">
        <f>SUM(H10:J10)</f>
        <v>0</v>
      </c>
      <c r="L10" s="74">
        <f>ROUND(E10*F10,2)</f>
        <v>0</v>
      </c>
      <c r="M10" s="74">
        <f>ROUND(E10*H10,2)</f>
        <v>0</v>
      </c>
      <c r="N10" s="74">
        <f>ROUND(E10*I10,2)</f>
        <v>0</v>
      </c>
      <c r="O10" s="75">
        <f>ROUND(E10*J10,2)</f>
        <v>0</v>
      </c>
      <c r="P10" s="76">
        <f>SUM(M10:O10)</f>
        <v>0</v>
      </c>
    </row>
    <row r="11" spans="1:17" s="2" customFormat="1">
      <c r="A11" s="22">
        <v>2</v>
      </c>
      <c r="B11" s="54"/>
      <c r="C11" s="6" t="s">
        <v>22</v>
      </c>
      <c r="D11" s="23" t="s">
        <v>23</v>
      </c>
      <c r="E11" s="58">
        <v>15</v>
      </c>
      <c r="F11" s="70"/>
      <c r="G11" s="71"/>
      <c r="H11" s="72">
        <f t="shared" ref="H11:H49" si="8">ROUND(F11*G11,2)</f>
        <v>0</v>
      </c>
      <c r="I11" s="73"/>
      <c r="J11" s="73"/>
      <c r="K11" s="74">
        <f t="shared" ref="K11:K49" si="9">SUM(H11:J11)</f>
        <v>0</v>
      </c>
      <c r="L11" s="74">
        <f t="shared" ref="L11:L49" si="10">ROUND(E11*F11,2)</f>
        <v>0</v>
      </c>
      <c r="M11" s="74">
        <f t="shared" ref="M11:M49" si="11">ROUND(E11*H11,2)</f>
        <v>0</v>
      </c>
      <c r="N11" s="74">
        <f t="shared" ref="N11:N49" si="12">ROUND(E11*I11,2)</f>
        <v>0</v>
      </c>
      <c r="O11" s="75">
        <f t="shared" ref="O11:O49" si="13">ROUND(E11*J11,2)</f>
        <v>0</v>
      </c>
      <c r="P11" s="76">
        <f t="shared" ref="P11:P49" si="14">SUM(M11:O11)</f>
        <v>0</v>
      </c>
    </row>
    <row r="12" spans="1:17" s="2" customFormat="1">
      <c r="A12" s="22">
        <v>3</v>
      </c>
      <c r="B12" s="54"/>
      <c r="C12" s="6" t="s">
        <v>24</v>
      </c>
      <c r="D12" s="23" t="s">
        <v>21</v>
      </c>
      <c r="E12" s="58">
        <v>630</v>
      </c>
      <c r="F12" s="70"/>
      <c r="G12" s="71"/>
      <c r="H12" s="72">
        <f t="shared" si="8"/>
        <v>0</v>
      </c>
      <c r="I12" s="73"/>
      <c r="J12" s="73"/>
      <c r="K12" s="74">
        <f t="shared" si="9"/>
        <v>0</v>
      </c>
      <c r="L12" s="74">
        <f t="shared" si="10"/>
        <v>0</v>
      </c>
      <c r="M12" s="74">
        <f t="shared" si="11"/>
        <v>0</v>
      </c>
      <c r="N12" s="74">
        <f t="shared" si="12"/>
        <v>0</v>
      </c>
      <c r="O12" s="75">
        <f t="shared" si="13"/>
        <v>0</v>
      </c>
      <c r="P12" s="76">
        <f t="shared" si="14"/>
        <v>0</v>
      </c>
    </row>
    <row r="13" spans="1:17" s="2" customFormat="1">
      <c r="A13" s="22">
        <v>4</v>
      </c>
      <c r="B13" s="54"/>
      <c r="C13" s="6" t="s">
        <v>25</v>
      </c>
      <c r="D13" s="23" t="s">
        <v>21</v>
      </c>
      <c r="E13" s="58">
        <v>131</v>
      </c>
      <c r="F13" s="70"/>
      <c r="G13" s="71"/>
      <c r="H13" s="72">
        <f t="shared" si="8"/>
        <v>0</v>
      </c>
      <c r="I13" s="73"/>
      <c r="J13" s="73"/>
      <c r="K13" s="74">
        <f t="shared" si="9"/>
        <v>0</v>
      </c>
      <c r="L13" s="74">
        <f t="shared" si="10"/>
        <v>0</v>
      </c>
      <c r="M13" s="74">
        <f t="shared" si="11"/>
        <v>0</v>
      </c>
      <c r="N13" s="74">
        <f t="shared" si="12"/>
        <v>0</v>
      </c>
      <c r="O13" s="75">
        <f t="shared" si="13"/>
        <v>0</v>
      </c>
      <c r="P13" s="76">
        <f t="shared" si="14"/>
        <v>0</v>
      </c>
    </row>
    <row r="14" spans="1:17" s="2" customFormat="1" ht="25.5">
      <c r="A14" s="22">
        <v>5</v>
      </c>
      <c r="B14" s="54"/>
      <c r="C14" s="6" t="s">
        <v>26</v>
      </c>
      <c r="D14" s="23" t="s">
        <v>21</v>
      </c>
      <c r="E14" s="58">
        <v>112</v>
      </c>
      <c r="F14" s="70"/>
      <c r="G14" s="71"/>
      <c r="H14" s="72">
        <f t="shared" si="8"/>
        <v>0</v>
      </c>
      <c r="I14" s="73"/>
      <c r="J14" s="73"/>
      <c r="K14" s="74">
        <f t="shared" si="9"/>
        <v>0</v>
      </c>
      <c r="L14" s="74">
        <f t="shared" si="10"/>
        <v>0</v>
      </c>
      <c r="M14" s="74">
        <f t="shared" si="11"/>
        <v>0</v>
      </c>
      <c r="N14" s="74">
        <f t="shared" si="12"/>
        <v>0</v>
      </c>
      <c r="O14" s="75">
        <f t="shared" si="13"/>
        <v>0</v>
      </c>
      <c r="P14" s="76">
        <f t="shared" si="14"/>
        <v>0</v>
      </c>
    </row>
    <row r="15" spans="1:17" s="2" customFormat="1" ht="25.5">
      <c r="A15" s="22">
        <v>6</v>
      </c>
      <c r="B15" s="54"/>
      <c r="C15" s="6" t="s">
        <v>27</v>
      </c>
      <c r="D15" s="23" t="s">
        <v>55</v>
      </c>
      <c r="E15" s="58">
        <v>1</v>
      </c>
      <c r="F15" s="70"/>
      <c r="G15" s="71"/>
      <c r="H15" s="72">
        <f t="shared" si="8"/>
        <v>0</v>
      </c>
      <c r="I15" s="73"/>
      <c r="J15" s="73"/>
      <c r="K15" s="74">
        <f t="shared" si="9"/>
        <v>0</v>
      </c>
      <c r="L15" s="74">
        <f t="shared" si="10"/>
        <v>0</v>
      </c>
      <c r="M15" s="74">
        <f t="shared" si="11"/>
        <v>0</v>
      </c>
      <c r="N15" s="74">
        <f t="shared" si="12"/>
        <v>0</v>
      </c>
      <c r="O15" s="75">
        <f t="shared" si="13"/>
        <v>0</v>
      </c>
      <c r="P15" s="76">
        <f t="shared" si="14"/>
        <v>0</v>
      </c>
    </row>
    <row r="16" spans="1:17" s="2" customFormat="1">
      <c r="A16" s="22"/>
      <c r="B16" s="54"/>
      <c r="C16" s="40" t="s">
        <v>28</v>
      </c>
      <c r="D16" s="23"/>
      <c r="E16" s="58"/>
      <c r="F16" s="70"/>
      <c r="G16" s="71"/>
      <c r="H16" s="72">
        <f t="shared" si="8"/>
        <v>0</v>
      </c>
      <c r="I16" s="73"/>
      <c r="J16" s="73"/>
      <c r="K16" s="74">
        <f t="shared" si="9"/>
        <v>0</v>
      </c>
      <c r="L16" s="74">
        <f t="shared" si="10"/>
        <v>0</v>
      </c>
      <c r="M16" s="74">
        <f t="shared" si="11"/>
        <v>0</v>
      </c>
      <c r="N16" s="74">
        <f t="shared" si="12"/>
        <v>0</v>
      </c>
      <c r="O16" s="75">
        <f t="shared" si="13"/>
        <v>0</v>
      </c>
      <c r="P16" s="76">
        <f t="shared" si="14"/>
        <v>0</v>
      </c>
    </row>
    <row r="17" spans="1:16" s="2" customFormat="1" ht="63.75">
      <c r="A17" s="22">
        <v>7</v>
      </c>
      <c r="B17" s="54"/>
      <c r="C17" s="6" t="s">
        <v>29</v>
      </c>
      <c r="D17" s="23" t="s">
        <v>21</v>
      </c>
      <c r="E17" s="58">
        <f>7.17+17.9</f>
        <v>25.1</v>
      </c>
      <c r="F17" s="70"/>
      <c r="G17" s="71"/>
      <c r="H17" s="72">
        <f t="shared" si="8"/>
        <v>0</v>
      </c>
      <c r="I17" s="73"/>
      <c r="J17" s="73"/>
      <c r="K17" s="74">
        <f t="shared" si="9"/>
        <v>0</v>
      </c>
      <c r="L17" s="74">
        <f t="shared" si="10"/>
        <v>0</v>
      </c>
      <c r="M17" s="74">
        <f t="shared" si="11"/>
        <v>0</v>
      </c>
      <c r="N17" s="74">
        <f t="shared" si="12"/>
        <v>0</v>
      </c>
      <c r="O17" s="75">
        <f t="shared" si="13"/>
        <v>0</v>
      </c>
      <c r="P17" s="76">
        <f t="shared" si="14"/>
        <v>0</v>
      </c>
    </row>
    <row r="18" spans="1:16" s="2" customFormat="1">
      <c r="A18" s="22"/>
      <c r="B18" s="54"/>
      <c r="C18" s="40" t="s">
        <v>31</v>
      </c>
      <c r="D18" s="23"/>
      <c r="E18" s="58"/>
      <c r="F18" s="70"/>
      <c r="G18" s="71"/>
      <c r="H18" s="72">
        <f t="shared" si="8"/>
        <v>0</v>
      </c>
      <c r="I18" s="73"/>
      <c r="J18" s="73"/>
      <c r="K18" s="74">
        <f t="shared" si="9"/>
        <v>0</v>
      </c>
      <c r="L18" s="74">
        <f t="shared" si="10"/>
        <v>0</v>
      </c>
      <c r="M18" s="74">
        <f t="shared" si="11"/>
        <v>0</v>
      </c>
      <c r="N18" s="74">
        <f t="shared" si="12"/>
        <v>0</v>
      </c>
      <c r="O18" s="75">
        <f t="shared" si="13"/>
        <v>0</v>
      </c>
      <c r="P18" s="76">
        <f t="shared" si="14"/>
        <v>0</v>
      </c>
    </row>
    <row r="19" spans="1:16" s="2" customFormat="1" ht="38.25">
      <c r="A19" s="22">
        <v>8</v>
      </c>
      <c r="B19" s="54"/>
      <c r="C19" s="6" t="s">
        <v>33</v>
      </c>
      <c r="D19" s="23" t="s">
        <v>32</v>
      </c>
      <c r="E19" s="58">
        <v>1</v>
      </c>
      <c r="F19" s="70"/>
      <c r="G19" s="71"/>
      <c r="H19" s="72">
        <f t="shared" si="8"/>
        <v>0</v>
      </c>
      <c r="I19" s="73"/>
      <c r="J19" s="73"/>
      <c r="K19" s="74">
        <f t="shared" si="9"/>
        <v>0</v>
      </c>
      <c r="L19" s="74">
        <f t="shared" si="10"/>
        <v>0</v>
      </c>
      <c r="M19" s="74">
        <f t="shared" si="11"/>
        <v>0</v>
      </c>
      <c r="N19" s="74">
        <f t="shared" si="12"/>
        <v>0</v>
      </c>
      <c r="O19" s="75">
        <f t="shared" si="13"/>
        <v>0</v>
      </c>
      <c r="P19" s="76">
        <f t="shared" si="14"/>
        <v>0</v>
      </c>
    </row>
    <row r="20" spans="1:16" s="2" customFormat="1" ht="38.25">
      <c r="A20" s="22">
        <v>9</v>
      </c>
      <c r="B20" s="54"/>
      <c r="C20" s="6" t="s">
        <v>34</v>
      </c>
      <c r="D20" s="23" t="s">
        <v>32</v>
      </c>
      <c r="E20" s="58">
        <v>5</v>
      </c>
      <c r="F20" s="70"/>
      <c r="G20" s="71"/>
      <c r="H20" s="72">
        <f t="shared" si="8"/>
        <v>0</v>
      </c>
      <c r="I20" s="73"/>
      <c r="J20" s="73"/>
      <c r="K20" s="74">
        <f t="shared" si="9"/>
        <v>0</v>
      </c>
      <c r="L20" s="74">
        <f t="shared" si="10"/>
        <v>0</v>
      </c>
      <c r="M20" s="74">
        <f t="shared" si="11"/>
        <v>0</v>
      </c>
      <c r="N20" s="74">
        <f t="shared" si="12"/>
        <v>0</v>
      </c>
      <c r="O20" s="75">
        <f t="shared" si="13"/>
        <v>0</v>
      </c>
      <c r="P20" s="76">
        <f t="shared" si="14"/>
        <v>0</v>
      </c>
    </row>
    <row r="21" spans="1:16" s="2" customFormat="1" ht="51">
      <c r="A21" s="22">
        <v>10</v>
      </c>
      <c r="B21" s="54"/>
      <c r="C21" s="6" t="s">
        <v>225</v>
      </c>
      <c r="D21" s="23" t="s">
        <v>32</v>
      </c>
      <c r="E21" s="58">
        <v>6</v>
      </c>
      <c r="F21" s="70"/>
      <c r="G21" s="71"/>
      <c r="H21" s="72">
        <f t="shared" si="8"/>
        <v>0</v>
      </c>
      <c r="I21" s="73"/>
      <c r="J21" s="73"/>
      <c r="K21" s="74">
        <f t="shared" si="9"/>
        <v>0</v>
      </c>
      <c r="L21" s="74">
        <f t="shared" si="10"/>
        <v>0</v>
      </c>
      <c r="M21" s="74">
        <f t="shared" si="11"/>
        <v>0</v>
      </c>
      <c r="N21" s="74">
        <f t="shared" si="12"/>
        <v>0</v>
      </c>
      <c r="O21" s="75">
        <f t="shared" si="13"/>
        <v>0</v>
      </c>
      <c r="P21" s="76">
        <f t="shared" si="14"/>
        <v>0</v>
      </c>
    </row>
    <row r="22" spans="1:16" s="2" customFormat="1">
      <c r="A22" s="22"/>
      <c r="B22" s="54"/>
      <c r="C22" s="40" t="s">
        <v>35</v>
      </c>
      <c r="D22" s="23"/>
      <c r="E22" s="58"/>
      <c r="F22" s="70"/>
      <c r="G22" s="71"/>
      <c r="H22" s="72">
        <f t="shared" si="8"/>
        <v>0</v>
      </c>
      <c r="I22" s="73"/>
      <c r="J22" s="73"/>
      <c r="K22" s="74">
        <f t="shared" si="9"/>
        <v>0</v>
      </c>
      <c r="L22" s="74">
        <f t="shared" si="10"/>
        <v>0</v>
      </c>
      <c r="M22" s="74">
        <f t="shared" si="11"/>
        <v>0</v>
      </c>
      <c r="N22" s="74">
        <f t="shared" si="12"/>
        <v>0</v>
      </c>
      <c r="O22" s="75">
        <f t="shared" si="13"/>
        <v>0</v>
      </c>
      <c r="P22" s="76">
        <f t="shared" si="14"/>
        <v>0</v>
      </c>
    </row>
    <row r="23" spans="1:16" s="2" customFormat="1">
      <c r="A23" s="22"/>
      <c r="B23" s="54"/>
      <c r="C23" s="41" t="s">
        <v>36</v>
      </c>
      <c r="D23" s="23"/>
      <c r="E23" s="58"/>
      <c r="F23" s="70"/>
      <c r="G23" s="71"/>
      <c r="H23" s="72">
        <f t="shared" si="8"/>
        <v>0</v>
      </c>
      <c r="I23" s="73"/>
      <c r="J23" s="73"/>
      <c r="K23" s="74">
        <f t="shared" si="9"/>
        <v>0</v>
      </c>
      <c r="L23" s="74">
        <f t="shared" si="10"/>
        <v>0</v>
      </c>
      <c r="M23" s="74">
        <f t="shared" si="11"/>
        <v>0</v>
      </c>
      <c r="N23" s="74">
        <f t="shared" si="12"/>
        <v>0</v>
      </c>
      <c r="O23" s="75">
        <f t="shared" si="13"/>
        <v>0</v>
      </c>
      <c r="P23" s="76">
        <f t="shared" si="14"/>
        <v>0</v>
      </c>
    </row>
    <row r="24" spans="1:16" s="2" customFormat="1" ht="25.5">
      <c r="A24" s="22">
        <v>11</v>
      </c>
      <c r="B24" s="54"/>
      <c r="C24" s="6" t="s">
        <v>37</v>
      </c>
      <c r="D24" s="23" t="s">
        <v>21</v>
      </c>
      <c r="E24" s="58">
        <f>15.83+2.51+2.94+8.51</f>
        <v>29.8</v>
      </c>
      <c r="F24" s="70"/>
      <c r="G24" s="71"/>
      <c r="H24" s="72">
        <f t="shared" si="8"/>
        <v>0</v>
      </c>
      <c r="I24" s="73"/>
      <c r="J24" s="73"/>
      <c r="K24" s="74">
        <f t="shared" si="9"/>
        <v>0</v>
      </c>
      <c r="L24" s="74">
        <f t="shared" si="10"/>
        <v>0</v>
      </c>
      <c r="M24" s="74">
        <f t="shared" si="11"/>
        <v>0</v>
      </c>
      <c r="N24" s="74">
        <f t="shared" si="12"/>
        <v>0</v>
      </c>
      <c r="O24" s="75">
        <f t="shared" si="13"/>
        <v>0</v>
      </c>
      <c r="P24" s="76">
        <f t="shared" si="14"/>
        <v>0</v>
      </c>
    </row>
    <row r="25" spans="1:16" s="2" customFormat="1">
      <c r="A25" s="22">
        <v>12</v>
      </c>
      <c r="B25" s="54"/>
      <c r="C25" s="6" t="s">
        <v>38</v>
      </c>
      <c r="D25" s="23" t="s">
        <v>21</v>
      </c>
      <c r="E25" s="58">
        <f t="shared" ref="E25:E29" si="15">15.83+2.51+2.94+8.51</f>
        <v>29.8</v>
      </c>
      <c r="F25" s="70"/>
      <c r="G25" s="71"/>
      <c r="H25" s="72">
        <f t="shared" si="8"/>
        <v>0</v>
      </c>
      <c r="I25" s="73"/>
      <c r="J25" s="73"/>
      <c r="K25" s="74">
        <f t="shared" si="9"/>
        <v>0</v>
      </c>
      <c r="L25" s="74">
        <f t="shared" si="10"/>
        <v>0</v>
      </c>
      <c r="M25" s="74">
        <f t="shared" si="11"/>
        <v>0</v>
      </c>
      <c r="N25" s="74">
        <f t="shared" si="12"/>
        <v>0</v>
      </c>
      <c r="O25" s="75">
        <f t="shared" si="13"/>
        <v>0</v>
      </c>
      <c r="P25" s="76">
        <f t="shared" si="14"/>
        <v>0</v>
      </c>
    </row>
    <row r="26" spans="1:16" s="2" customFormat="1">
      <c r="A26" s="22">
        <v>13</v>
      </c>
      <c r="B26" s="54"/>
      <c r="C26" s="6" t="s">
        <v>39</v>
      </c>
      <c r="D26" s="23" t="s">
        <v>21</v>
      </c>
      <c r="E26" s="58">
        <f t="shared" si="15"/>
        <v>29.8</v>
      </c>
      <c r="F26" s="70"/>
      <c r="G26" s="71"/>
      <c r="H26" s="72">
        <f t="shared" si="8"/>
        <v>0</v>
      </c>
      <c r="I26" s="73"/>
      <c r="J26" s="73"/>
      <c r="K26" s="74">
        <f t="shared" si="9"/>
        <v>0</v>
      </c>
      <c r="L26" s="74">
        <f t="shared" si="10"/>
        <v>0</v>
      </c>
      <c r="M26" s="74">
        <f t="shared" si="11"/>
        <v>0</v>
      </c>
      <c r="N26" s="74">
        <f t="shared" si="12"/>
        <v>0</v>
      </c>
      <c r="O26" s="75">
        <f t="shared" si="13"/>
        <v>0</v>
      </c>
      <c r="P26" s="76">
        <f t="shared" si="14"/>
        <v>0</v>
      </c>
    </row>
    <row r="27" spans="1:16" s="2" customFormat="1" ht="25.5">
      <c r="A27" s="22">
        <v>14</v>
      </c>
      <c r="B27" s="54"/>
      <c r="C27" s="6" t="s">
        <v>40</v>
      </c>
      <c r="D27" s="23" t="s">
        <v>21</v>
      </c>
      <c r="E27" s="58">
        <f t="shared" si="15"/>
        <v>29.8</v>
      </c>
      <c r="F27" s="70"/>
      <c r="G27" s="71"/>
      <c r="H27" s="72">
        <f t="shared" si="8"/>
        <v>0</v>
      </c>
      <c r="I27" s="73"/>
      <c r="J27" s="73"/>
      <c r="K27" s="74">
        <f t="shared" si="9"/>
        <v>0</v>
      </c>
      <c r="L27" s="74">
        <f t="shared" si="10"/>
        <v>0</v>
      </c>
      <c r="M27" s="74">
        <f t="shared" si="11"/>
        <v>0</v>
      </c>
      <c r="N27" s="74">
        <f t="shared" si="12"/>
        <v>0</v>
      </c>
      <c r="O27" s="75">
        <f t="shared" si="13"/>
        <v>0</v>
      </c>
      <c r="P27" s="76">
        <f t="shared" si="14"/>
        <v>0</v>
      </c>
    </row>
    <row r="28" spans="1:16" s="2" customFormat="1">
      <c r="A28" s="22">
        <v>15</v>
      </c>
      <c r="B28" s="54"/>
      <c r="C28" s="6" t="s">
        <v>41</v>
      </c>
      <c r="D28" s="23" t="s">
        <v>21</v>
      </c>
      <c r="E28" s="58">
        <f t="shared" si="15"/>
        <v>29.8</v>
      </c>
      <c r="F28" s="70"/>
      <c r="G28" s="71"/>
      <c r="H28" s="72">
        <f t="shared" si="8"/>
        <v>0</v>
      </c>
      <c r="I28" s="73"/>
      <c r="J28" s="73"/>
      <c r="K28" s="74">
        <f t="shared" si="9"/>
        <v>0</v>
      </c>
      <c r="L28" s="74">
        <f t="shared" si="10"/>
        <v>0</v>
      </c>
      <c r="M28" s="74">
        <f t="shared" si="11"/>
        <v>0</v>
      </c>
      <c r="N28" s="74">
        <f t="shared" si="12"/>
        <v>0</v>
      </c>
      <c r="O28" s="75">
        <f t="shared" si="13"/>
        <v>0</v>
      </c>
      <c r="P28" s="76">
        <f t="shared" si="14"/>
        <v>0</v>
      </c>
    </row>
    <row r="29" spans="1:16" s="2" customFormat="1">
      <c r="A29" s="22">
        <v>16</v>
      </c>
      <c r="B29" s="54"/>
      <c r="C29" s="6" t="s">
        <v>42</v>
      </c>
      <c r="D29" s="23" t="s">
        <v>21</v>
      </c>
      <c r="E29" s="58">
        <f t="shared" si="15"/>
        <v>29.8</v>
      </c>
      <c r="F29" s="70"/>
      <c r="G29" s="71"/>
      <c r="H29" s="72">
        <f t="shared" si="8"/>
        <v>0</v>
      </c>
      <c r="I29" s="73"/>
      <c r="J29" s="73"/>
      <c r="K29" s="74">
        <f t="shared" si="9"/>
        <v>0</v>
      </c>
      <c r="L29" s="74">
        <f t="shared" si="10"/>
        <v>0</v>
      </c>
      <c r="M29" s="74">
        <f t="shared" si="11"/>
        <v>0</v>
      </c>
      <c r="N29" s="74">
        <f t="shared" si="12"/>
        <v>0</v>
      </c>
      <c r="O29" s="75">
        <f t="shared" si="13"/>
        <v>0</v>
      </c>
      <c r="P29" s="76">
        <f t="shared" si="14"/>
        <v>0</v>
      </c>
    </row>
    <row r="30" spans="1:16" s="2" customFormat="1">
      <c r="A30" s="22">
        <v>17</v>
      </c>
      <c r="B30" s="54"/>
      <c r="C30" s="6" t="s">
        <v>43</v>
      </c>
      <c r="D30" s="23" t="s">
        <v>30</v>
      </c>
      <c r="E30" s="58">
        <f>17.3+12.3</f>
        <v>29.6</v>
      </c>
      <c r="F30" s="70"/>
      <c r="G30" s="71"/>
      <c r="H30" s="72">
        <f t="shared" si="8"/>
        <v>0</v>
      </c>
      <c r="I30" s="73"/>
      <c r="J30" s="73"/>
      <c r="K30" s="74">
        <f t="shared" si="9"/>
        <v>0</v>
      </c>
      <c r="L30" s="74">
        <f t="shared" si="10"/>
        <v>0</v>
      </c>
      <c r="M30" s="74">
        <f t="shared" si="11"/>
        <v>0</v>
      </c>
      <c r="N30" s="74">
        <f t="shared" si="12"/>
        <v>0</v>
      </c>
      <c r="O30" s="75">
        <f t="shared" si="13"/>
        <v>0</v>
      </c>
      <c r="P30" s="76">
        <f t="shared" si="14"/>
        <v>0</v>
      </c>
    </row>
    <row r="31" spans="1:16" s="2" customFormat="1">
      <c r="A31" s="22">
        <v>18</v>
      </c>
      <c r="B31" s="54"/>
      <c r="C31" s="41" t="s">
        <v>44</v>
      </c>
      <c r="D31" s="23"/>
      <c r="E31" s="58"/>
      <c r="F31" s="70"/>
      <c r="G31" s="71"/>
      <c r="H31" s="72">
        <f t="shared" si="8"/>
        <v>0</v>
      </c>
      <c r="I31" s="73"/>
      <c r="J31" s="73"/>
      <c r="K31" s="74">
        <f t="shared" si="9"/>
        <v>0</v>
      </c>
      <c r="L31" s="74">
        <f t="shared" si="10"/>
        <v>0</v>
      </c>
      <c r="M31" s="74">
        <f t="shared" si="11"/>
        <v>0</v>
      </c>
      <c r="N31" s="74">
        <f t="shared" si="12"/>
        <v>0</v>
      </c>
      <c r="O31" s="75">
        <f t="shared" si="13"/>
        <v>0</v>
      </c>
      <c r="P31" s="76">
        <f t="shared" si="14"/>
        <v>0</v>
      </c>
    </row>
    <row r="32" spans="1:16" s="2" customFormat="1" ht="25.5">
      <c r="A32" s="22">
        <v>19</v>
      </c>
      <c r="B32" s="54"/>
      <c r="C32" s="6" t="s">
        <v>37</v>
      </c>
      <c r="D32" s="23" t="s">
        <v>21</v>
      </c>
      <c r="E32" s="58">
        <f>64.46+40.51</f>
        <v>105</v>
      </c>
      <c r="F32" s="70"/>
      <c r="G32" s="71"/>
      <c r="H32" s="72">
        <f t="shared" si="8"/>
        <v>0</v>
      </c>
      <c r="I32" s="73"/>
      <c r="J32" s="73"/>
      <c r="K32" s="74">
        <f t="shared" si="9"/>
        <v>0</v>
      </c>
      <c r="L32" s="74">
        <f t="shared" si="10"/>
        <v>0</v>
      </c>
      <c r="M32" s="74">
        <f t="shared" si="11"/>
        <v>0</v>
      </c>
      <c r="N32" s="74">
        <f t="shared" si="12"/>
        <v>0</v>
      </c>
      <c r="O32" s="75">
        <f t="shared" si="13"/>
        <v>0</v>
      </c>
      <c r="P32" s="76">
        <f t="shared" si="14"/>
        <v>0</v>
      </c>
    </row>
    <row r="33" spans="1:16" s="2" customFormat="1">
      <c r="A33" s="22">
        <v>20</v>
      </c>
      <c r="B33" s="54"/>
      <c r="C33" s="6" t="s">
        <v>45</v>
      </c>
      <c r="D33" s="23" t="s">
        <v>21</v>
      </c>
      <c r="E33" s="58">
        <f t="shared" ref="E33:E37" si="16">64.46+40.51</f>
        <v>105</v>
      </c>
      <c r="F33" s="70"/>
      <c r="G33" s="71"/>
      <c r="H33" s="72">
        <f t="shared" si="8"/>
        <v>0</v>
      </c>
      <c r="I33" s="73"/>
      <c r="J33" s="73"/>
      <c r="K33" s="74">
        <f t="shared" si="9"/>
        <v>0</v>
      </c>
      <c r="L33" s="74">
        <f t="shared" si="10"/>
        <v>0</v>
      </c>
      <c r="M33" s="74">
        <f t="shared" si="11"/>
        <v>0</v>
      </c>
      <c r="N33" s="74">
        <f t="shared" si="12"/>
        <v>0</v>
      </c>
      <c r="O33" s="75">
        <f t="shared" si="13"/>
        <v>0</v>
      </c>
      <c r="P33" s="76">
        <f t="shared" si="14"/>
        <v>0</v>
      </c>
    </row>
    <row r="34" spans="1:16" s="2" customFormat="1">
      <c r="A34" s="22">
        <v>21</v>
      </c>
      <c r="B34" s="54"/>
      <c r="C34" s="6" t="s">
        <v>46</v>
      </c>
      <c r="D34" s="23" t="s">
        <v>21</v>
      </c>
      <c r="E34" s="58">
        <f t="shared" si="16"/>
        <v>105</v>
      </c>
      <c r="F34" s="70"/>
      <c r="G34" s="71"/>
      <c r="H34" s="72">
        <f t="shared" si="8"/>
        <v>0</v>
      </c>
      <c r="I34" s="73"/>
      <c r="J34" s="73"/>
      <c r="K34" s="74">
        <f t="shared" si="9"/>
        <v>0</v>
      </c>
      <c r="L34" s="74">
        <f t="shared" si="10"/>
        <v>0</v>
      </c>
      <c r="M34" s="74">
        <f t="shared" si="11"/>
        <v>0</v>
      </c>
      <c r="N34" s="74">
        <f t="shared" si="12"/>
        <v>0</v>
      </c>
      <c r="O34" s="75">
        <f t="shared" si="13"/>
        <v>0</v>
      </c>
      <c r="P34" s="76">
        <f t="shared" si="14"/>
        <v>0</v>
      </c>
    </row>
    <row r="35" spans="1:16" s="2" customFormat="1">
      <c r="A35" s="22">
        <v>22</v>
      </c>
      <c r="B35" s="54"/>
      <c r="C35" s="6" t="s">
        <v>39</v>
      </c>
      <c r="D35" s="23" t="s">
        <v>21</v>
      </c>
      <c r="E35" s="58">
        <f t="shared" si="16"/>
        <v>105</v>
      </c>
      <c r="F35" s="70"/>
      <c r="G35" s="71"/>
      <c r="H35" s="72">
        <f t="shared" si="8"/>
        <v>0</v>
      </c>
      <c r="I35" s="73"/>
      <c r="J35" s="73"/>
      <c r="K35" s="74">
        <f t="shared" si="9"/>
        <v>0</v>
      </c>
      <c r="L35" s="74">
        <f t="shared" si="10"/>
        <v>0</v>
      </c>
      <c r="M35" s="74">
        <f t="shared" si="11"/>
        <v>0</v>
      </c>
      <c r="N35" s="74">
        <f t="shared" si="12"/>
        <v>0</v>
      </c>
      <c r="O35" s="75">
        <f t="shared" si="13"/>
        <v>0</v>
      </c>
      <c r="P35" s="76">
        <f t="shared" si="14"/>
        <v>0</v>
      </c>
    </row>
    <row r="36" spans="1:16" s="2" customFormat="1" ht="25.5">
      <c r="A36" s="22">
        <v>23</v>
      </c>
      <c r="B36" s="54"/>
      <c r="C36" s="6" t="s">
        <v>40</v>
      </c>
      <c r="D36" s="23" t="s">
        <v>21</v>
      </c>
      <c r="E36" s="58">
        <f t="shared" si="16"/>
        <v>105</v>
      </c>
      <c r="F36" s="70"/>
      <c r="G36" s="71"/>
      <c r="H36" s="72">
        <f t="shared" si="8"/>
        <v>0</v>
      </c>
      <c r="I36" s="73"/>
      <c r="J36" s="73"/>
      <c r="K36" s="74">
        <f t="shared" si="9"/>
        <v>0</v>
      </c>
      <c r="L36" s="74">
        <f t="shared" si="10"/>
        <v>0</v>
      </c>
      <c r="M36" s="74">
        <f t="shared" si="11"/>
        <v>0</v>
      </c>
      <c r="N36" s="74">
        <f t="shared" si="12"/>
        <v>0</v>
      </c>
      <c r="O36" s="75">
        <f t="shared" si="13"/>
        <v>0</v>
      </c>
      <c r="P36" s="76">
        <f t="shared" si="14"/>
        <v>0</v>
      </c>
    </row>
    <row r="37" spans="1:16" s="2" customFormat="1" ht="25.5">
      <c r="A37" s="22">
        <v>24</v>
      </c>
      <c r="B37" s="54"/>
      <c r="C37" s="6" t="s">
        <v>47</v>
      </c>
      <c r="D37" s="23" t="s">
        <v>21</v>
      </c>
      <c r="E37" s="58">
        <f t="shared" si="16"/>
        <v>105</v>
      </c>
      <c r="F37" s="70"/>
      <c r="G37" s="71"/>
      <c r="H37" s="72">
        <f t="shared" si="8"/>
        <v>0</v>
      </c>
      <c r="I37" s="73"/>
      <c r="J37" s="73"/>
      <c r="K37" s="74">
        <f t="shared" si="9"/>
        <v>0</v>
      </c>
      <c r="L37" s="74">
        <f t="shared" si="10"/>
        <v>0</v>
      </c>
      <c r="M37" s="74">
        <f t="shared" si="11"/>
        <v>0</v>
      </c>
      <c r="N37" s="74">
        <f t="shared" si="12"/>
        <v>0</v>
      </c>
      <c r="O37" s="75">
        <f t="shared" si="13"/>
        <v>0</v>
      </c>
      <c r="P37" s="76">
        <f t="shared" si="14"/>
        <v>0</v>
      </c>
    </row>
    <row r="38" spans="1:16" s="2" customFormat="1">
      <c r="A38" s="22">
        <v>25</v>
      </c>
      <c r="B38" s="54"/>
      <c r="C38" s="41" t="s">
        <v>48</v>
      </c>
      <c r="D38" s="23"/>
      <c r="E38" s="58"/>
      <c r="F38" s="70"/>
      <c r="G38" s="71"/>
      <c r="H38" s="72">
        <f t="shared" si="8"/>
        <v>0</v>
      </c>
      <c r="I38" s="73"/>
      <c r="J38" s="73"/>
      <c r="K38" s="74">
        <f t="shared" si="9"/>
        <v>0</v>
      </c>
      <c r="L38" s="74">
        <f t="shared" si="10"/>
        <v>0</v>
      </c>
      <c r="M38" s="74">
        <f t="shared" si="11"/>
        <v>0</v>
      </c>
      <c r="N38" s="74">
        <f t="shared" si="12"/>
        <v>0</v>
      </c>
      <c r="O38" s="75">
        <f t="shared" si="13"/>
        <v>0</v>
      </c>
      <c r="P38" s="76">
        <f t="shared" si="14"/>
        <v>0</v>
      </c>
    </row>
    <row r="39" spans="1:16" s="2" customFormat="1">
      <c r="A39" s="22">
        <v>26</v>
      </c>
      <c r="B39" s="54"/>
      <c r="C39" s="6" t="s">
        <v>49</v>
      </c>
      <c r="D39" s="23" t="s">
        <v>21</v>
      </c>
      <c r="E39" s="58">
        <v>111</v>
      </c>
      <c r="F39" s="70"/>
      <c r="G39" s="71"/>
      <c r="H39" s="72">
        <f t="shared" si="8"/>
        <v>0</v>
      </c>
      <c r="I39" s="73"/>
      <c r="J39" s="73"/>
      <c r="K39" s="74">
        <f t="shared" si="9"/>
        <v>0</v>
      </c>
      <c r="L39" s="74">
        <f t="shared" si="10"/>
        <v>0</v>
      </c>
      <c r="M39" s="74">
        <f t="shared" si="11"/>
        <v>0</v>
      </c>
      <c r="N39" s="74">
        <f t="shared" si="12"/>
        <v>0</v>
      </c>
      <c r="O39" s="75">
        <f t="shared" si="13"/>
        <v>0</v>
      </c>
      <c r="P39" s="76">
        <f t="shared" si="14"/>
        <v>0</v>
      </c>
    </row>
    <row r="40" spans="1:16" s="2" customFormat="1">
      <c r="A40" s="22">
        <v>27</v>
      </c>
      <c r="B40" s="54"/>
      <c r="C40" s="6" t="s">
        <v>50</v>
      </c>
      <c r="D40" s="23" t="s">
        <v>21</v>
      </c>
      <c r="E40" s="58">
        <f>111.47-E42</f>
        <v>108.6</v>
      </c>
      <c r="F40" s="70"/>
      <c r="G40" s="71"/>
      <c r="H40" s="72">
        <f t="shared" si="8"/>
        <v>0</v>
      </c>
      <c r="I40" s="73"/>
      <c r="J40" s="73"/>
      <c r="K40" s="74">
        <f t="shared" si="9"/>
        <v>0</v>
      </c>
      <c r="L40" s="74">
        <f t="shared" si="10"/>
        <v>0</v>
      </c>
      <c r="M40" s="74">
        <f t="shared" si="11"/>
        <v>0</v>
      </c>
      <c r="N40" s="74">
        <f t="shared" si="12"/>
        <v>0</v>
      </c>
      <c r="O40" s="75">
        <f t="shared" si="13"/>
        <v>0</v>
      </c>
      <c r="P40" s="76">
        <f t="shared" si="14"/>
        <v>0</v>
      </c>
    </row>
    <row r="41" spans="1:16" s="2" customFormat="1">
      <c r="A41" s="22">
        <v>28</v>
      </c>
      <c r="B41" s="54"/>
      <c r="C41" s="6" t="s">
        <v>51</v>
      </c>
      <c r="D41" s="23" t="s">
        <v>30</v>
      </c>
      <c r="E41" s="58">
        <v>106</v>
      </c>
      <c r="F41" s="70"/>
      <c r="G41" s="71"/>
      <c r="H41" s="72">
        <f t="shared" si="8"/>
        <v>0</v>
      </c>
      <c r="I41" s="73"/>
      <c r="J41" s="73"/>
      <c r="K41" s="74">
        <f t="shared" si="9"/>
        <v>0</v>
      </c>
      <c r="L41" s="74">
        <f t="shared" si="10"/>
        <v>0</v>
      </c>
      <c r="M41" s="74">
        <f t="shared" si="11"/>
        <v>0</v>
      </c>
      <c r="N41" s="74">
        <f t="shared" si="12"/>
        <v>0</v>
      </c>
      <c r="O41" s="75">
        <f t="shared" si="13"/>
        <v>0</v>
      </c>
      <c r="P41" s="76">
        <f t="shared" si="14"/>
        <v>0</v>
      </c>
    </row>
    <row r="42" spans="1:16" s="2" customFormat="1">
      <c r="A42" s="22">
        <v>29</v>
      </c>
      <c r="B42" s="54"/>
      <c r="C42" s="6" t="s">
        <v>52</v>
      </c>
      <c r="D42" s="23" t="s">
        <v>21</v>
      </c>
      <c r="E42" s="58">
        <f>1.43+1.45</f>
        <v>2.9</v>
      </c>
      <c r="F42" s="70"/>
      <c r="G42" s="71"/>
      <c r="H42" s="72">
        <f t="shared" si="8"/>
        <v>0</v>
      </c>
      <c r="I42" s="73"/>
      <c r="J42" s="73"/>
      <c r="K42" s="74">
        <f t="shared" si="9"/>
        <v>0</v>
      </c>
      <c r="L42" s="74">
        <f t="shared" si="10"/>
        <v>0</v>
      </c>
      <c r="M42" s="74">
        <f t="shared" si="11"/>
        <v>0</v>
      </c>
      <c r="N42" s="74">
        <f t="shared" si="12"/>
        <v>0</v>
      </c>
      <c r="O42" s="75">
        <f t="shared" si="13"/>
        <v>0</v>
      </c>
      <c r="P42" s="76">
        <f t="shared" si="14"/>
        <v>0</v>
      </c>
    </row>
    <row r="43" spans="1:16" s="2" customFormat="1">
      <c r="A43" s="22"/>
      <c r="B43" s="54"/>
      <c r="C43" s="40" t="s">
        <v>53</v>
      </c>
      <c r="D43" s="23"/>
      <c r="E43" s="58"/>
      <c r="F43" s="70"/>
      <c r="G43" s="71"/>
      <c r="H43" s="72">
        <f t="shared" si="8"/>
        <v>0</v>
      </c>
      <c r="I43" s="73"/>
      <c r="J43" s="73"/>
      <c r="K43" s="74">
        <f t="shared" si="9"/>
        <v>0</v>
      </c>
      <c r="L43" s="74">
        <f t="shared" si="10"/>
        <v>0</v>
      </c>
      <c r="M43" s="74">
        <f t="shared" si="11"/>
        <v>0</v>
      </c>
      <c r="N43" s="74">
        <f t="shared" si="12"/>
        <v>0</v>
      </c>
      <c r="O43" s="75">
        <f t="shared" si="13"/>
        <v>0</v>
      </c>
      <c r="P43" s="76">
        <f t="shared" si="14"/>
        <v>0</v>
      </c>
    </row>
    <row r="44" spans="1:16" s="2" customFormat="1" ht="38.25">
      <c r="A44" s="22">
        <v>30</v>
      </c>
      <c r="B44" s="54"/>
      <c r="C44" s="6" t="s">
        <v>54</v>
      </c>
      <c r="D44" s="23" t="s">
        <v>55</v>
      </c>
      <c r="E44" s="58">
        <v>1</v>
      </c>
      <c r="F44" s="70"/>
      <c r="G44" s="71"/>
      <c r="H44" s="72">
        <f t="shared" si="8"/>
        <v>0</v>
      </c>
      <c r="I44" s="73"/>
      <c r="J44" s="73"/>
      <c r="K44" s="74">
        <f t="shared" si="9"/>
        <v>0</v>
      </c>
      <c r="L44" s="74">
        <f t="shared" si="10"/>
        <v>0</v>
      </c>
      <c r="M44" s="74">
        <f t="shared" si="11"/>
        <v>0</v>
      </c>
      <c r="N44" s="74">
        <f t="shared" si="12"/>
        <v>0</v>
      </c>
      <c r="O44" s="75">
        <f t="shared" si="13"/>
        <v>0</v>
      </c>
      <c r="P44" s="76">
        <f t="shared" si="14"/>
        <v>0</v>
      </c>
    </row>
    <row r="45" spans="1:16" s="2" customFormat="1">
      <c r="A45" s="22"/>
      <c r="B45" s="54"/>
      <c r="C45" s="40" t="s">
        <v>56</v>
      </c>
      <c r="D45" s="23"/>
      <c r="E45" s="58"/>
      <c r="F45" s="70"/>
      <c r="G45" s="71"/>
      <c r="H45" s="72">
        <f t="shared" si="8"/>
        <v>0</v>
      </c>
      <c r="I45" s="73"/>
      <c r="J45" s="73"/>
      <c r="K45" s="74">
        <f t="shared" si="9"/>
        <v>0</v>
      </c>
      <c r="L45" s="74">
        <f t="shared" si="10"/>
        <v>0</v>
      </c>
      <c r="M45" s="74">
        <f t="shared" si="11"/>
        <v>0</v>
      </c>
      <c r="N45" s="74">
        <f t="shared" si="12"/>
        <v>0</v>
      </c>
      <c r="O45" s="75">
        <f t="shared" si="13"/>
        <v>0</v>
      </c>
      <c r="P45" s="76">
        <f t="shared" si="14"/>
        <v>0</v>
      </c>
    </row>
    <row r="46" spans="1:16" s="2" customFormat="1">
      <c r="A46" s="22">
        <v>31</v>
      </c>
      <c r="B46" s="54"/>
      <c r="C46" s="6" t="s">
        <v>57</v>
      </c>
      <c r="D46" s="23" t="s">
        <v>21</v>
      </c>
      <c r="E46" s="58">
        <f>E47+E48-E17*2</f>
        <v>634.1</v>
      </c>
      <c r="F46" s="70"/>
      <c r="G46" s="71"/>
      <c r="H46" s="72">
        <f t="shared" si="8"/>
        <v>0</v>
      </c>
      <c r="I46" s="73"/>
      <c r="J46" s="73"/>
      <c r="K46" s="74">
        <f t="shared" si="9"/>
        <v>0</v>
      </c>
      <c r="L46" s="74">
        <f t="shared" si="10"/>
        <v>0</v>
      </c>
      <c r="M46" s="74">
        <f t="shared" si="11"/>
        <v>0</v>
      </c>
      <c r="N46" s="74">
        <f t="shared" si="12"/>
        <v>0</v>
      </c>
      <c r="O46" s="75">
        <f t="shared" si="13"/>
        <v>0</v>
      </c>
      <c r="P46" s="76">
        <f t="shared" si="14"/>
        <v>0</v>
      </c>
    </row>
    <row r="47" spans="1:16" s="2" customFormat="1">
      <c r="A47" s="22">
        <v>32</v>
      </c>
      <c r="B47" s="54"/>
      <c r="C47" s="6" t="s">
        <v>58</v>
      </c>
      <c r="D47" s="23" t="s">
        <v>21</v>
      </c>
      <c r="E47" s="58">
        <f>599.07+52</f>
        <v>651.1</v>
      </c>
      <c r="F47" s="70"/>
      <c r="G47" s="71"/>
      <c r="H47" s="72">
        <f t="shared" si="8"/>
        <v>0</v>
      </c>
      <c r="I47" s="73"/>
      <c r="J47" s="73"/>
      <c r="K47" s="74">
        <f t="shared" si="9"/>
        <v>0</v>
      </c>
      <c r="L47" s="74">
        <f t="shared" si="10"/>
        <v>0</v>
      </c>
      <c r="M47" s="74">
        <f t="shared" si="11"/>
        <v>0</v>
      </c>
      <c r="N47" s="74">
        <f t="shared" si="12"/>
        <v>0</v>
      </c>
      <c r="O47" s="75">
        <f t="shared" si="13"/>
        <v>0</v>
      </c>
      <c r="P47" s="76">
        <f t="shared" si="14"/>
        <v>0</v>
      </c>
    </row>
    <row r="48" spans="1:16" s="2" customFormat="1">
      <c r="A48" s="22">
        <v>33</v>
      </c>
      <c r="B48" s="54"/>
      <c r="C48" s="6" t="s">
        <v>59</v>
      </c>
      <c r="D48" s="23" t="s">
        <v>21</v>
      </c>
      <c r="E48" s="58">
        <f>12.8+14.2+2.28+3.94</f>
        <v>33.200000000000003</v>
      </c>
      <c r="F48" s="70"/>
      <c r="G48" s="71"/>
      <c r="H48" s="72">
        <f t="shared" si="8"/>
        <v>0</v>
      </c>
      <c r="I48" s="73"/>
      <c r="J48" s="73"/>
      <c r="K48" s="74">
        <f t="shared" si="9"/>
        <v>0</v>
      </c>
      <c r="L48" s="74">
        <f t="shared" si="10"/>
        <v>0</v>
      </c>
      <c r="M48" s="74">
        <f t="shared" si="11"/>
        <v>0</v>
      </c>
      <c r="N48" s="74">
        <f t="shared" si="12"/>
        <v>0</v>
      </c>
      <c r="O48" s="75">
        <f t="shared" si="13"/>
        <v>0</v>
      </c>
      <c r="P48" s="76">
        <f t="shared" si="14"/>
        <v>0</v>
      </c>
    </row>
    <row r="49" spans="1:16" s="2" customFormat="1">
      <c r="A49" s="22">
        <v>34</v>
      </c>
      <c r="B49" s="54"/>
      <c r="C49" s="6" t="s">
        <v>60</v>
      </c>
      <c r="D49" s="23" t="s">
        <v>21</v>
      </c>
      <c r="E49" s="58">
        <v>250</v>
      </c>
      <c r="F49" s="70"/>
      <c r="G49" s="71"/>
      <c r="H49" s="72">
        <f t="shared" si="8"/>
        <v>0</v>
      </c>
      <c r="I49" s="73"/>
      <c r="J49" s="73"/>
      <c r="K49" s="74">
        <f t="shared" si="9"/>
        <v>0</v>
      </c>
      <c r="L49" s="74">
        <f t="shared" si="10"/>
        <v>0</v>
      </c>
      <c r="M49" s="74">
        <f t="shared" si="11"/>
        <v>0</v>
      </c>
      <c r="N49" s="74">
        <f t="shared" si="12"/>
        <v>0</v>
      </c>
      <c r="O49" s="75">
        <f t="shared" si="13"/>
        <v>0</v>
      </c>
      <c r="P49" s="76">
        <f t="shared" si="14"/>
        <v>0</v>
      </c>
    </row>
    <row r="50" spans="1:16">
      <c r="A50" s="28" t="s">
        <v>2</v>
      </c>
      <c r="B50" s="6" t="s">
        <v>2</v>
      </c>
      <c r="C50" s="87" t="s">
        <v>3</v>
      </c>
      <c r="D50" s="87"/>
      <c r="E50" s="6" t="s">
        <v>2</v>
      </c>
      <c r="F50" s="6" t="s">
        <v>2</v>
      </c>
      <c r="G50" s="6" t="s">
        <v>2</v>
      </c>
      <c r="H50" s="6" t="s">
        <v>2</v>
      </c>
      <c r="I50" s="6" t="s">
        <v>2</v>
      </c>
      <c r="J50" s="6" t="s">
        <v>2</v>
      </c>
      <c r="K50" s="6" t="s">
        <v>2</v>
      </c>
      <c r="L50" s="74">
        <f>SUM(L10:L49)</f>
        <v>0</v>
      </c>
      <c r="M50" s="74">
        <f t="shared" ref="M50:P50" si="17">SUM(M10:M49)</f>
        <v>0</v>
      </c>
      <c r="N50" s="74">
        <f t="shared" si="17"/>
        <v>0</v>
      </c>
      <c r="O50" s="74">
        <f t="shared" si="17"/>
        <v>0</v>
      </c>
      <c r="P50" s="74">
        <f t="shared" si="17"/>
        <v>0</v>
      </c>
    </row>
    <row r="51" spans="1:16">
      <c r="A51" s="26" t="s">
        <v>2</v>
      </c>
      <c r="B51" s="21" t="s">
        <v>2</v>
      </c>
      <c r="C51" s="81" t="s">
        <v>61</v>
      </c>
      <c r="D51" s="82"/>
      <c r="E51" s="82"/>
      <c r="F51" s="82"/>
      <c r="G51" s="82"/>
      <c r="H51" s="82"/>
      <c r="I51" s="82"/>
      <c r="J51" s="82"/>
      <c r="K51" s="83"/>
      <c r="L51" s="27"/>
      <c r="M51" s="73"/>
      <c r="N51" s="73"/>
      <c r="O51" s="95"/>
      <c r="P51" s="96">
        <f>SUM(M51:O51)</f>
        <v>0</v>
      </c>
    </row>
    <row r="52" spans="1:16">
      <c r="A52" s="17" t="s">
        <v>2</v>
      </c>
      <c r="B52" s="16" t="s">
        <v>2</v>
      </c>
      <c r="C52" s="92" t="s">
        <v>62</v>
      </c>
      <c r="D52" s="93"/>
      <c r="E52" s="93"/>
      <c r="F52" s="93"/>
      <c r="G52" s="93"/>
      <c r="H52" s="93"/>
      <c r="I52" s="93"/>
      <c r="J52" s="93"/>
      <c r="K52" s="94"/>
      <c r="L52" s="18"/>
      <c r="M52" s="19">
        <f>M50+M51</f>
        <v>0</v>
      </c>
      <c r="N52" s="19">
        <f t="shared" ref="N52:P52" si="18">N50+N51</f>
        <v>0</v>
      </c>
      <c r="O52" s="19">
        <f t="shared" si="18"/>
        <v>0</v>
      </c>
      <c r="P52" s="19">
        <f t="shared" si="18"/>
        <v>0</v>
      </c>
    </row>
    <row r="54" spans="1:16">
      <c r="A54" s="89" t="s">
        <v>220</v>
      </c>
      <c r="B54" s="90"/>
      <c r="C54" s="90"/>
      <c r="D54" s="90"/>
      <c r="E54" s="90"/>
      <c r="F54" s="90"/>
      <c r="G54" s="64"/>
      <c r="H54" s="65"/>
      <c r="I54" s="64"/>
      <c r="J54" s="66"/>
      <c r="K54" s="66"/>
      <c r="L54" s="66"/>
      <c r="M54" s="67"/>
      <c r="N54" s="66"/>
      <c r="O54" s="66"/>
      <c r="P54" s="66"/>
    </row>
    <row r="55" spans="1:16">
      <c r="A55" s="91" t="s">
        <v>221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</row>
    <row r="56" spans="1:16">
      <c r="A56" s="68"/>
      <c r="B56" s="69"/>
      <c r="C56" s="64"/>
      <c r="D56" s="64"/>
      <c r="E56" s="64"/>
      <c r="F56" s="65"/>
      <c r="G56" s="64"/>
      <c r="H56" s="66"/>
      <c r="I56" s="66"/>
      <c r="J56" s="66"/>
      <c r="K56" s="67"/>
      <c r="L56" s="66"/>
      <c r="M56" s="66"/>
      <c r="N56" s="66"/>
      <c r="O56" s="66"/>
      <c r="P56" s="66"/>
    </row>
    <row r="57" spans="1:16">
      <c r="A57" s="89" t="s">
        <v>222</v>
      </c>
      <c r="B57" s="90"/>
      <c r="C57" s="90"/>
      <c r="D57" s="64"/>
      <c r="E57" s="64"/>
      <c r="F57" s="64"/>
      <c r="G57" s="65"/>
      <c r="H57" s="64"/>
      <c r="I57" s="66"/>
      <c r="J57" s="66"/>
      <c r="K57" s="66"/>
      <c r="L57" s="67"/>
      <c r="M57" s="66"/>
      <c r="N57" s="66"/>
      <c r="O57" s="66"/>
      <c r="P57" s="66"/>
    </row>
    <row r="58" spans="1:16">
      <c r="A58" s="68"/>
      <c r="B58" s="69"/>
      <c r="C58" s="64"/>
      <c r="D58" s="64"/>
      <c r="E58" s="64"/>
      <c r="F58" s="64"/>
      <c r="G58" s="65"/>
      <c r="H58" s="64"/>
      <c r="I58" s="66"/>
      <c r="J58" s="66"/>
      <c r="K58" s="66"/>
      <c r="L58" s="67"/>
      <c r="M58" s="66"/>
      <c r="N58" s="66"/>
      <c r="O58" s="66"/>
      <c r="P58" s="66"/>
    </row>
    <row r="59" spans="1:16">
      <c r="A59" s="89" t="s">
        <v>223</v>
      </c>
      <c r="B59" s="90"/>
      <c r="C59" s="90"/>
      <c r="D59" s="64"/>
      <c r="E59" s="64"/>
      <c r="F59" s="64"/>
      <c r="G59" s="65"/>
      <c r="H59" s="64"/>
      <c r="I59" s="66"/>
      <c r="J59" s="66"/>
      <c r="K59" s="66"/>
      <c r="L59" s="67"/>
      <c r="M59" s="66"/>
      <c r="N59" s="66"/>
      <c r="O59" s="66"/>
      <c r="P59" s="66"/>
    </row>
  </sheetData>
  <autoFilter ref="F7:P49"/>
  <mergeCells count="13">
    <mergeCell ref="A54:F54"/>
    <mergeCell ref="A55:P55"/>
    <mergeCell ref="A57:C57"/>
    <mergeCell ref="A59:C59"/>
    <mergeCell ref="C52:K52"/>
    <mergeCell ref="C51:K51"/>
    <mergeCell ref="A4:G4"/>
    <mergeCell ref="L6:P6"/>
    <mergeCell ref="C50:D50"/>
    <mergeCell ref="A1:P1"/>
    <mergeCell ref="D6:D7"/>
    <mergeCell ref="E6:E7"/>
    <mergeCell ref="F6:K6"/>
  </mergeCells>
  <phoneticPr fontId="7" type="noConversion"/>
  <pageMargins left="0.24" right="0.17" top="0.53" bottom="0.52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5"/>
  </sheetPr>
  <dimension ref="A1:Q106"/>
  <sheetViews>
    <sheetView showZeros="0" topLeftCell="A5" zoomScale="86" zoomScaleNormal="86" workbookViewId="0">
      <selection activeCell="S45" sqref="S45"/>
    </sheetView>
  </sheetViews>
  <sheetFormatPr defaultColWidth="9.33203125" defaultRowHeight="12.75"/>
  <cols>
    <col min="1" max="1" width="5.5" style="1" customWidth="1"/>
    <col min="3" max="3" width="38.5" customWidth="1"/>
    <col min="4" max="4" width="8.83203125" customWidth="1"/>
    <col min="5" max="5" width="10.83203125" customWidth="1"/>
    <col min="12" max="12" width="9.83203125" bestFit="1" customWidth="1"/>
    <col min="13" max="16" width="11.33203125" customWidth="1"/>
  </cols>
  <sheetData>
    <row r="1" spans="1:17" s="2" customFormat="1" ht="15.75">
      <c r="A1" s="88" t="s">
        <v>112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7" s="2" customFormat="1" ht="15.75">
      <c r="A2" s="20"/>
      <c r="B2" s="20"/>
      <c r="C2" s="20"/>
      <c r="D2" s="20"/>
      <c r="E2" s="20"/>
      <c r="F2" s="20"/>
      <c r="G2" s="20" t="s">
        <v>64</v>
      </c>
      <c r="H2" s="20"/>
      <c r="I2" s="20"/>
      <c r="J2" s="20"/>
      <c r="K2" s="20"/>
      <c r="L2" s="20"/>
      <c r="M2" s="20"/>
      <c r="N2" s="20"/>
      <c r="O2" s="20"/>
      <c r="P2" s="20"/>
    </row>
    <row r="3" spans="1:17" s="2" customFormat="1" ht="15.7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s="2" customFormat="1" ht="15.75" customHeight="1">
      <c r="A4" s="84" t="s">
        <v>218</v>
      </c>
      <c r="B4" s="84"/>
      <c r="C4" s="84"/>
      <c r="D4" s="85"/>
      <c r="E4" s="85"/>
      <c r="F4" s="85"/>
      <c r="G4" s="85"/>
    </row>
    <row r="5" spans="1:17" s="2" customFormat="1" ht="15.75">
      <c r="A5" s="3" t="s">
        <v>219</v>
      </c>
      <c r="B5" s="4"/>
    </row>
    <row r="6" spans="1:17" s="11" customFormat="1" ht="13.5" customHeight="1">
      <c r="A6" s="7" t="s">
        <v>0</v>
      </c>
      <c r="B6" s="8" t="s">
        <v>5</v>
      </c>
      <c r="C6" s="9" t="s">
        <v>6</v>
      </c>
      <c r="D6" s="86" t="s">
        <v>7</v>
      </c>
      <c r="E6" s="86" t="s">
        <v>8</v>
      </c>
      <c r="F6" s="86" t="s">
        <v>9</v>
      </c>
      <c r="G6" s="86"/>
      <c r="H6" s="86"/>
      <c r="I6" s="86"/>
      <c r="J6" s="86"/>
      <c r="K6" s="86"/>
      <c r="L6" s="86" t="s">
        <v>10</v>
      </c>
      <c r="M6" s="86"/>
      <c r="N6" s="86"/>
      <c r="O6" s="86"/>
      <c r="P6" s="86"/>
      <c r="Q6" s="10"/>
    </row>
    <row r="7" spans="1:17" s="11" customFormat="1" ht="48">
      <c r="A7" s="12" t="s">
        <v>1</v>
      </c>
      <c r="B7" s="13"/>
      <c r="C7" s="14" t="s">
        <v>11</v>
      </c>
      <c r="D7" s="86"/>
      <c r="E7" s="86"/>
      <c r="F7" s="56" t="s">
        <v>12</v>
      </c>
      <c r="G7" s="56" t="s">
        <v>13</v>
      </c>
      <c r="H7" s="56" t="s">
        <v>14</v>
      </c>
      <c r="I7" s="56" t="s">
        <v>15</v>
      </c>
      <c r="J7" s="56" t="s">
        <v>16</v>
      </c>
      <c r="K7" s="56" t="s">
        <v>17</v>
      </c>
      <c r="L7" s="56" t="s">
        <v>18</v>
      </c>
      <c r="M7" s="56" t="s">
        <v>14</v>
      </c>
      <c r="N7" s="56" t="s">
        <v>15</v>
      </c>
      <c r="O7" s="56" t="s">
        <v>16</v>
      </c>
      <c r="P7" s="56" t="s">
        <v>17</v>
      </c>
    </row>
    <row r="8" spans="1:17" s="11" customFormat="1" ht="10.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</row>
    <row r="9" spans="1:17" s="2" customFormat="1">
      <c r="A9" s="22">
        <v>1</v>
      </c>
      <c r="B9" s="6"/>
      <c r="C9" s="6" t="s">
        <v>65</v>
      </c>
      <c r="D9" s="23" t="s">
        <v>55</v>
      </c>
      <c r="E9" s="23">
        <v>1</v>
      </c>
      <c r="F9" s="70"/>
      <c r="G9" s="71"/>
      <c r="H9" s="72">
        <f t="shared" ref="H9" si="0">ROUND(F9*G9,2)</f>
        <v>0</v>
      </c>
      <c r="I9" s="73"/>
      <c r="J9" s="73"/>
      <c r="K9" s="74">
        <f>SUM(H9:J9)</f>
        <v>0</v>
      </c>
      <c r="L9" s="74">
        <f>ROUND(E9*F9,2)</f>
        <v>0</v>
      </c>
      <c r="M9" s="74">
        <f>ROUND(E9*H9,2)</f>
        <v>0</v>
      </c>
      <c r="N9" s="74">
        <f>ROUND(E9*I9,2)</f>
        <v>0</v>
      </c>
      <c r="O9" s="75">
        <f>ROUND(E9*J9,2)</f>
        <v>0</v>
      </c>
      <c r="P9" s="76">
        <f>SUM(M9:O9)</f>
        <v>0</v>
      </c>
    </row>
    <row r="10" spans="1:17" s="11" customFormat="1" ht="10.5" customHeight="1">
      <c r="A10" s="42"/>
      <c r="B10" s="42"/>
      <c r="C10" s="42" t="s">
        <v>66</v>
      </c>
      <c r="D10" s="42"/>
      <c r="E10" s="42"/>
      <c r="F10" s="77"/>
      <c r="G10" s="78"/>
      <c r="H10" s="72"/>
      <c r="I10" s="72"/>
      <c r="J10" s="72"/>
      <c r="K10" s="72"/>
      <c r="L10" s="72"/>
      <c r="M10" s="72"/>
      <c r="N10" s="72"/>
      <c r="O10" s="79"/>
      <c r="P10" s="80"/>
    </row>
    <row r="11" spans="1:17" s="2" customFormat="1" ht="25.5">
      <c r="A11" s="22">
        <v>2</v>
      </c>
      <c r="B11" s="6"/>
      <c r="C11" s="6" t="s">
        <v>67</v>
      </c>
      <c r="D11" s="23" t="s">
        <v>68</v>
      </c>
      <c r="E11" s="23">
        <v>1</v>
      </c>
      <c r="F11" s="70"/>
      <c r="G11" s="71"/>
      <c r="H11" s="72">
        <f t="shared" ref="H10:H51" si="1">ROUND(F11*G11,2)</f>
        <v>0</v>
      </c>
      <c r="I11" s="73"/>
      <c r="J11" s="73"/>
      <c r="K11" s="74">
        <f t="shared" ref="K10:K51" si="2">SUM(H11:J11)</f>
        <v>0</v>
      </c>
      <c r="L11" s="74">
        <f t="shared" ref="L10:L51" si="3">ROUND(E11*F11,2)</f>
        <v>0</v>
      </c>
      <c r="M11" s="74">
        <f t="shared" ref="M10:M51" si="4">ROUND(E11*H11,2)</f>
        <v>0</v>
      </c>
      <c r="N11" s="74">
        <f t="shared" ref="N10:N51" si="5">ROUND(E11*I11,2)</f>
        <v>0</v>
      </c>
      <c r="O11" s="75">
        <f t="shared" ref="O10:O51" si="6">ROUND(E11*J11,2)</f>
        <v>0</v>
      </c>
      <c r="P11" s="76">
        <f t="shared" ref="P10:P51" si="7">SUM(M11:O11)</f>
        <v>0</v>
      </c>
    </row>
    <row r="12" spans="1:17" s="2" customFormat="1" ht="25.5">
      <c r="A12" s="22">
        <v>3</v>
      </c>
      <c r="B12" s="6"/>
      <c r="C12" s="6" t="s">
        <v>69</v>
      </c>
      <c r="D12" s="23" t="s">
        <v>68</v>
      </c>
      <c r="E12" s="23">
        <v>1</v>
      </c>
      <c r="F12" s="70"/>
      <c r="G12" s="71"/>
      <c r="H12" s="72">
        <f t="shared" si="1"/>
        <v>0</v>
      </c>
      <c r="I12" s="73"/>
      <c r="J12" s="73"/>
      <c r="K12" s="74">
        <f t="shared" si="2"/>
        <v>0</v>
      </c>
      <c r="L12" s="74">
        <f t="shared" si="3"/>
        <v>0</v>
      </c>
      <c r="M12" s="74">
        <f t="shared" si="4"/>
        <v>0</v>
      </c>
      <c r="N12" s="74">
        <f t="shared" si="5"/>
        <v>0</v>
      </c>
      <c r="O12" s="75">
        <f t="shared" si="6"/>
        <v>0</v>
      </c>
      <c r="P12" s="76">
        <f t="shared" si="7"/>
        <v>0</v>
      </c>
    </row>
    <row r="13" spans="1:17" s="2" customFormat="1" ht="29.25" customHeight="1">
      <c r="A13" s="22">
        <v>4</v>
      </c>
      <c r="B13" s="6"/>
      <c r="C13" s="46" t="s">
        <v>70</v>
      </c>
      <c r="D13" s="47" t="s">
        <v>68</v>
      </c>
      <c r="E13" s="38">
        <v>1</v>
      </c>
      <c r="F13" s="70"/>
      <c r="G13" s="71"/>
      <c r="H13" s="72">
        <f t="shared" si="1"/>
        <v>0</v>
      </c>
      <c r="I13" s="73"/>
      <c r="J13" s="73"/>
      <c r="K13" s="74">
        <f t="shared" si="2"/>
        <v>0</v>
      </c>
      <c r="L13" s="74">
        <f t="shared" si="3"/>
        <v>0</v>
      </c>
      <c r="M13" s="74">
        <f t="shared" si="4"/>
        <v>0</v>
      </c>
      <c r="N13" s="74">
        <f t="shared" si="5"/>
        <v>0</v>
      </c>
      <c r="O13" s="75">
        <f t="shared" si="6"/>
        <v>0</v>
      </c>
      <c r="P13" s="76">
        <f t="shared" si="7"/>
        <v>0</v>
      </c>
    </row>
    <row r="14" spans="1:17" s="2" customFormat="1">
      <c r="A14" s="22">
        <v>5</v>
      </c>
      <c r="B14" s="6"/>
      <c r="C14" s="46" t="s">
        <v>71</v>
      </c>
      <c r="D14" s="47" t="s">
        <v>30</v>
      </c>
      <c r="E14" s="38">
        <v>42</v>
      </c>
      <c r="F14" s="70"/>
      <c r="G14" s="71"/>
      <c r="H14" s="72">
        <f t="shared" si="1"/>
        <v>0</v>
      </c>
      <c r="I14" s="73"/>
      <c r="J14" s="73"/>
      <c r="K14" s="74">
        <f t="shared" si="2"/>
        <v>0</v>
      </c>
      <c r="L14" s="74">
        <f t="shared" si="3"/>
        <v>0</v>
      </c>
      <c r="M14" s="74">
        <f t="shared" si="4"/>
        <v>0</v>
      </c>
      <c r="N14" s="74">
        <f t="shared" si="5"/>
        <v>0</v>
      </c>
      <c r="O14" s="75">
        <f t="shared" si="6"/>
        <v>0</v>
      </c>
      <c r="P14" s="76">
        <f t="shared" si="7"/>
        <v>0</v>
      </c>
    </row>
    <row r="15" spans="1:17" s="2" customFormat="1">
      <c r="A15" s="22">
        <v>6</v>
      </c>
      <c r="B15" s="6"/>
      <c r="C15" s="46" t="s">
        <v>72</v>
      </c>
      <c r="D15" s="47" t="s">
        <v>30</v>
      </c>
      <c r="E15" s="38">
        <v>90</v>
      </c>
      <c r="F15" s="70"/>
      <c r="G15" s="71"/>
      <c r="H15" s="72">
        <f t="shared" si="1"/>
        <v>0</v>
      </c>
      <c r="I15" s="73"/>
      <c r="J15" s="73"/>
      <c r="K15" s="74">
        <f t="shared" si="2"/>
        <v>0</v>
      </c>
      <c r="L15" s="74">
        <f t="shared" si="3"/>
        <v>0</v>
      </c>
      <c r="M15" s="74">
        <f t="shared" si="4"/>
        <v>0</v>
      </c>
      <c r="N15" s="74">
        <f t="shared" si="5"/>
        <v>0</v>
      </c>
      <c r="O15" s="75">
        <f t="shared" si="6"/>
        <v>0</v>
      </c>
      <c r="P15" s="76">
        <f t="shared" si="7"/>
        <v>0</v>
      </c>
    </row>
    <row r="16" spans="1:17" s="2" customFormat="1">
      <c r="A16" s="22">
        <v>7</v>
      </c>
      <c r="B16" s="6"/>
      <c r="C16" s="46" t="s">
        <v>73</v>
      </c>
      <c r="D16" s="47" t="s">
        <v>30</v>
      </c>
      <c r="E16" s="38">
        <v>457</v>
      </c>
      <c r="F16" s="70"/>
      <c r="G16" s="71"/>
      <c r="H16" s="72">
        <f t="shared" si="1"/>
        <v>0</v>
      </c>
      <c r="I16" s="73"/>
      <c r="J16" s="73"/>
      <c r="K16" s="74">
        <f t="shared" si="2"/>
        <v>0</v>
      </c>
      <c r="L16" s="74">
        <f t="shared" si="3"/>
        <v>0</v>
      </c>
      <c r="M16" s="74">
        <f t="shared" si="4"/>
        <v>0</v>
      </c>
      <c r="N16" s="74">
        <f t="shared" si="5"/>
        <v>0</v>
      </c>
      <c r="O16" s="75">
        <f t="shared" si="6"/>
        <v>0</v>
      </c>
      <c r="P16" s="76">
        <f t="shared" si="7"/>
        <v>0</v>
      </c>
    </row>
    <row r="17" spans="1:16" s="2" customFormat="1">
      <c r="A17" s="22">
        <v>8</v>
      </c>
      <c r="B17" s="6"/>
      <c r="C17" s="46" t="s">
        <v>74</v>
      </c>
      <c r="D17" s="47" t="s">
        <v>30</v>
      </c>
      <c r="E17" s="38">
        <v>1126</v>
      </c>
      <c r="F17" s="70"/>
      <c r="G17" s="71"/>
      <c r="H17" s="72">
        <f t="shared" si="1"/>
        <v>0</v>
      </c>
      <c r="I17" s="73"/>
      <c r="J17" s="73"/>
      <c r="K17" s="74">
        <f t="shared" si="2"/>
        <v>0</v>
      </c>
      <c r="L17" s="74">
        <f t="shared" si="3"/>
        <v>0</v>
      </c>
      <c r="M17" s="74">
        <f t="shared" si="4"/>
        <v>0</v>
      </c>
      <c r="N17" s="74">
        <f t="shared" si="5"/>
        <v>0</v>
      </c>
      <c r="O17" s="75">
        <f t="shared" si="6"/>
        <v>0</v>
      </c>
      <c r="P17" s="76">
        <f t="shared" si="7"/>
        <v>0</v>
      </c>
    </row>
    <row r="18" spans="1:16" s="2" customFormat="1">
      <c r="A18" s="22">
        <v>9</v>
      </c>
      <c r="B18" s="6"/>
      <c r="C18" s="46" t="s">
        <v>75</v>
      </c>
      <c r="D18" s="47" t="s">
        <v>30</v>
      </c>
      <c r="E18" s="38">
        <v>744</v>
      </c>
      <c r="F18" s="70"/>
      <c r="G18" s="71"/>
      <c r="H18" s="72">
        <f t="shared" si="1"/>
        <v>0</v>
      </c>
      <c r="I18" s="73"/>
      <c r="J18" s="73"/>
      <c r="K18" s="74">
        <f t="shared" si="2"/>
        <v>0</v>
      </c>
      <c r="L18" s="74">
        <f t="shared" si="3"/>
        <v>0</v>
      </c>
      <c r="M18" s="74">
        <f t="shared" si="4"/>
        <v>0</v>
      </c>
      <c r="N18" s="74">
        <f t="shared" si="5"/>
        <v>0</v>
      </c>
      <c r="O18" s="75">
        <f t="shared" si="6"/>
        <v>0</v>
      </c>
      <c r="P18" s="76">
        <f t="shared" si="7"/>
        <v>0</v>
      </c>
    </row>
    <row r="19" spans="1:16" s="2" customFormat="1">
      <c r="A19" s="22">
        <v>10</v>
      </c>
      <c r="B19" s="6"/>
      <c r="C19" s="46" t="s">
        <v>76</v>
      </c>
      <c r="D19" s="47" t="s">
        <v>30</v>
      </c>
      <c r="E19" s="38">
        <v>400</v>
      </c>
      <c r="F19" s="70"/>
      <c r="G19" s="71"/>
      <c r="H19" s="72">
        <f t="shared" si="1"/>
        <v>0</v>
      </c>
      <c r="I19" s="73"/>
      <c r="J19" s="73"/>
      <c r="K19" s="74">
        <f t="shared" si="2"/>
        <v>0</v>
      </c>
      <c r="L19" s="74">
        <f t="shared" si="3"/>
        <v>0</v>
      </c>
      <c r="M19" s="74">
        <f t="shared" si="4"/>
        <v>0</v>
      </c>
      <c r="N19" s="74">
        <f t="shared" si="5"/>
        <v>0</v>
      </c>
      <c r="O19" s="75">
        <f t="shared" si="6"/>
        <v>0</v>
      </c>
      <c r="P19" s="76">
        <f t="shared" si="7"/>
        <v>0</v>
      </c>
    </row>
    <row r="20" spans="1:16" s="2" customFormat="1">
      <c r="A20" s="22">
        <v>11</v>
      </c>
      <c r="B20" s="6"/>
      <c r="C20" s="46" t="s">
        <v>77</v>
      </c>
      <c r="D20" s="47" t="s">
        <v>30</v>
      </c>
      <c r="E20" s="59">
        <v>50</v>
      </c>
      <c r="F20" s="70"/>
      <c r="G20" s="71"/>
      <c r="H20" s="72">
        <f t="shared" si="1"/>
        <v>0</v>
      </c>
      <c r="I20" s="73"/>
      <c r="J20" s="73"/>
      <c r="K20" s="74">
        <f t="shared" si="2"/>
        <v>0</v>
      </c>
      <c r="L20" s="74">
        <f t="shared" si="3"/>
        <v>0</v>
      </c>
      <c r="M20" s="74">
        <f t="shared" si="4"/>
        <v>0</v>
      </c>
      <c r="N20" s="74">
        <f t="shared" si="5"/>
        <v>0</v>
      </c>
      <c r="O20" s="75">
        <f t="shared" si="6"/>
        <v>0</v>
      </c>
      <c r="P20" s="76">
        <f t="shared" si="7"/>
        <v>0</v>
      </c>
    </row>
    <row r="21" spans="1:16" s="2" customFormat="1">
      <c r="A21" s="22">
        <v>12</v>
      </c>
      <c r="B21" s="6"/>
      <c r="C21" s="46" t="s">
        <v>78</v>
      </c>
      <c r="D21" s="47" t="s">
        <v>30</v>
      </c>
      <c r="E21" s="38">
        <v>300</v>
      </c>
      <c r="F21" s="70"/>
      <c r="G21" s="71"/>
      <c r="H21" s="72">
        <f t="shared" si="1"/>
        <v>0</v>
      </c>
      <c r="I21" s="73"/>
      <c r="J21" s="73"/>
      <c r="K21" s="74">
        <f t="shared" si="2"/>
        <v>0</v>
      </c>
      <c r="L21" s="74">
        <f t="shared" si="3"/>
        <v>0</v>
      </c>
      <c r="M21" s="74">
        <f t="shared" si="4"/>
        <v>0</v>
      </c>
      <c r="N21" s="74">
        <f t="shared" si="5"/>
        <v>0</v>
      </c>
      <c r="O21" s="75">
        <f t="shared" si="6"/>
        <v>0</v>
      </c>
      <c r="P21" s="76">
        <f t="shared" si="7"/>
        <v>0</v>
      </c>
    </row>
    <row r="22" spans="1:16" s="2" customFormat="1">
      <c r="A22" s="22">
        <v>13</v>
      </c>
      <c r="B22" s="6"/>
      <c r="C22" s="46" t="s">
        <v>79</v>
      </c>
      <c r="D22" s="47" t="s">
        <v>30</v>
      </c>
      <c r="E22" s="38">
        <v>1000</v>
      </c>
      <c r="F22" s="70"/>
      <c r="G22" s="71"/>
      <c r="H22" s="72">
        <f t="shared" si="1"/>
        <v>0</v>
      </c>
      <c r="I22" s="73"/>
      <c r="J22" s="73"/>
      <c r="K22" s="74">
        <f t="shared" si="2"/>
        <v>0</v>
      </c>
      <c r="L22" s="74">
        <f t="shared" si="3"/>
        <v>0</v>
      </c>
      <c r="M22" s="74">
        <f t="shared" si="4"/>
        <v>0</v>
      </c>
      <c r="N22" s="74">
        <f t="shared" si="5"/>
        <v>0</v>
      </c>
      <c r="O22" s="75">
        <f t="shared" si="6"/>
        <v>0</v>
      </c>
      <c r="P22" s="76">
        <f t="shared" si="7"/>
        <v>0</v>
      </c>
    </row>
    <row r="23" spans="1:16" s="2" customFormat="1">
      <c r="A23" s="22">
        <v>14</v>
      </c>
      <c r="B23" s="6"/>
      <c r="C23" s="46" t="s">
        <v>80</v>
      </c>
      <c r="D23" s="47" t="s">
        <v>30</v>
      </c>
      <c r="E23" s="38">
        <v>300</v>
      </c>
      <c r="F23" s="70"/>
      <c r="G23" s="71"/>
      <c r="H23" s="72">
        <f t="shared" si="1"/>
        <v>0</v>
      </c>
      <c r="I23" s="73"/>
      <c r="J23" s="73"/>
      <c r="K23" s="74">
        <f t="shared" si="2"/>
        <v>0</v>
      </c>
      <c r="L23" s="74">
        <f t="shared" si="3"/>
        <v>0</v>
      </c>
      <c r="M23" s="74">
        <f t="shared" si="4"/>
        <v>0</v>
      </c>
      <c r="N23" s="74">
        <f t="shared" si="5"/>
        <v>0</v>
      </c>
      <c r="O23" s="75">
        <f t="shared" si="6"/>
        <v>0</v>
      </c>
      <c r="P23" s="76">
        <f t="shared" si="7"/>
        <v>0</v>
      </c>
    </row>
    <row r="24" spans="1:16" s="2" customFormat="1">
      <c r="A24" s="22">
        <v>15</v>
      </c>
      <c r="B24" s="6"/>
      <c r="C24" s="46" t="s">
        <v>81</v>
      </c>
      <c r="D24" s="47" t="s">
        <v>30</v>
      </c>
      <c r="E24" s="38">
        <v>300</v>
      </c>
      <c r="F24" s="70"/>
      <c r="G24" s="71"/>
      <c r="H24" s="72">
        <f t="shared" si="1"/>
        <v>0</v>
      </c>
      <c r="I24" s="73"/>
      <c r="J24" s="73"/>
      <c r="K24" s="74">
        <f t="shared" si="2"/>
        <v>0</v>
      </c>
      <c r="L24" s="74">
        <f t="shared" si="3"/>
        <v>0</v>
      </c>
      <c r="M24" s="74">
        <f t="shared" si="4"/>
        <v>0</v>
      </c>
      <c r="N24" s="74">
        <f t="shared" si="5"/>
        <v>0</v>
      </c>
      <c r="O24" s="75">
        <f t="shared" si="6"/>
        <v>0</v>
      </c>
      <c r="P24" s="76">
        <f t="shared" si="7"/>
        <v>0</v>
      </c>
    </row>
    <row r="25" spans="1:16" s="2" customFormat="1">
      <c r="A25" s="22">
        <v>16</v>
      </c>
      <c r="B25" s="6"/>
      <c r="C25" s="46" t="s">
        <v>82</v>
      </c>
      <c r="D25" s="47" t="s">
        <v>30</v>
      </c>
      <c r="E25" s="38">
        <v>120</v>
      </c>
      <c r="F25" s="70"/>
      <c r="G25" s="71"/>
      <c r="H25" s="72">
        <f t="shared" si="1"/>
        <v>0</v>
      </c>
      <c r="I25" s="73"/>
      <c r="J25" s="73"/>
      <c r="K25" s="74">
        <f t="shared" si="2"/>
        <v>0</v>
      </c>
      <c r="L25" s="74">
        <f t="shared" si="3"/>
        <v>0</v>
      </c>
      <c r="M25" s="74">
        <f t="shared" si="4"/>
        <v>0</v>
      </c>
      <c r="N25" s="74">
        <f t="shared" si="5"/>
        <v>0</v>
      </c>
      <c r="O25" s="75">
        <f t="shared" si="6"/>
        <v>0</v>
      </c>
      <c r="P25" s="76">
        <f t="shared" si="7"/>
        <v>0</v>
      </c>
    </row>
    <row r="26" spans="1:16" s="2" customFormat="1">
      <c r="A26" s="22">
        <v>17</v>
      </c>
      <c r="B26" s="6"/>
      <c r="C26" s="46" t="s">
        <v>83</v>
      </c>
      <c r="D26" s="47" t="s">
        <v>84</v>
      </c>
      <c r="E26" s="38">
        <v>6</v>
      </c>
      <c r="F26" s="70"/>
      <c r="G26" s="71"/>
      <c r="H26" s="72">
        <f t="shared" si="1"/>
        <v>0</v>
      </c>
      <c r="I26" s="73"/>
      <c r="J26" s="73"/>
      <c r="K26" s="74">
        <f t="shared" si="2"/>
        <v>0</v>
      </c>
      <c r="L26" s="74">
        <f t="shared" si="3"/>
        <v>0</v>
      </c>
      <c r="M26" s="74">
        <f t="shared" si="4"/>
        <v>0</v>
      </c>
      <c r="N26" s="74">
        <f t="shared" si="5"/>
        <v>0</v>
      </c>
      <c r="O26" s="75">
        <f t="shared" si="6"/>
        <v>0</v>
      </c>
      <c r="P26" s="76">
        <f t="shared" si="7"/>
        <v>0</v>
      </c>
    </row>
    <row r="27" spans="1:16" s="2" customFormat="1" ht="25.5">
      <c r="A27" s="22">
        <v>18</v>
      </c>
      <c r="B27" s="6"/>
      <c r="C27" s="46" t="s">
        <v>85</v>
      </c>
      <c r="D27" s="47" t="s">
        <v>30</v>
      </c>
      <c r="E27" s="38">
        <v>25</v>
      </c>
      <c r="F27" s="70"/>
      <c r="G27" s="71"/>
      <c r="H27" s="72">
        <f t="shared" si="1"/>
        <v>0</v>
      </c>
      <c r="I27" s="73"/>
      <c r="J27" s="73"/>
      <c r="K27" s="74">
        <f t="shared" si="2"/>
        <v>0</v>
      </c>
      <c r="L27" s="74">
        <f t="shared" si="3"/>
        <v>0</v>
      </c>
      <c r="M27" s="74">
        <f t="shared" si="4"/>
        <v>0</v>
      </c>
      <c r="N27" s="74">
        <f t="shared" si="5"/>
        <v>0</v>
      </c>
      <c r="O27" s="75">
        <f t="shared" si="6"/>
        <v>0</v>
      </c>
      <c r="P27" s="76">
        <f t="shared" si="7"/>
        <v>0</v>
      </c>
    </row>
    <row r="28" spans="1:16" s="2" customFormat="1" ht="25.5">
      <c r="A28" s="22">
        <v>19</v>
      </c>
      <c r="B28" s="6"/>
      <c r="C28" s="46" t="s">
        <v>86</v>
      </c>
      <c r="D28" s="47" t="s">
        <v>30</v>
      </c>
      <c r="E28" s="38">
        <v>10</v>
      </c>
      <c r="F28" s="70"/>
      <c r="G28" s="71"/>
      <c r="H28" s="72">
        <f t="shared" si="1"/>
        <v>0</v>
      </c>
      <c r="I28" s="73"/>
      <c r="J28" s="73"/>
      <c r="K28" s="74">
        <f t="shared" si="2"/>
        <v>0</v>
      </c>
      <c r="L28" s="74">
        <f t="shared" si="3"/>
        <v>0</v>
      </c>
      <c r="M28" s="74">
        <f t="shared" si="4"/>
        <v>0</v>
      </c>
      <c r="N28" s="74">
        <f t="shared" si="5"/>
        <v>0</v>
      </c>
      <c r="O28" s="75">
        <f t="shared" si="6"/>
        <v>0</v>
      </c>
      <c r="P28" s="76">
        <f t="shared" si="7"/>
        <v>0</v>
      </c>
    </row>
    <row r="29" spans="1:16" s="2" customFormat="1" ht="25.5">
      <c r="A29" s="22">
        <v>20</v>
      </c>
      <c r="B29" s="6"/>
      <c r="C29" s="46" t="s">
        <v>87</v>
      </c>
      <c r="D29" s="47" t="s">
        <v>30</v>
      </c>
      <c r="E29" s="38">
        <v>25</v>
      </c>
      <c r="F29" s="70"/>
      <c r="G29" s="71"/>
      <c r="H29" s="72">
        <f t="shared" si="1"/>
        <v>0</v>
      </c>
      <c r="I29" s="73"/>
      <c r="J29" s="73"/>
      <c r="K29" s="74">
        <f t="shared" si="2"/>
        <v>0</v>
      </c>
      <c r="L29" s="74">
        <f t="shared" si="3"/>
        <v>0</v>
      </c>
      <c r="M29" s="74">
        <f t="shared" si="4"/>
        <v>0</v>
      </c>
      <c r="N29" s="74">
        <f t="shared" si="5"/>
        <v>0</v>
      </c>
      <c r="O29" s="75">
        <f t="shared" si="6"/>
        <v>0</v>
      </c>
      <c r="P29" s="76">
        <f t="shared" si="7"/>
        <v>0</v>
      </c>
    </row>
    <row r="30" spans="1:16" s="2" customFormat="1">
      <c r="A30" s="22"/>
      <c r="B30" s="6"/>
      <c r="C30" s="60" t="s">
        <v>88</v>
      </c>
      <c r="D30" s="47"/>
      <c r="E30" s="97"/>
      <c r="F30" s="77"/>
      <c r="G30" s="78"/>
      <c r="H30" s="72"/>
      <c r="I30" s="72"/>
      <c r="J30" s="72"/>
      <c r="K30" s="72"/>
      <c r="L30" s="72"/>
      <c r="M30" s="72"/>
      <c r="N30" s="72"/>
      <c r="O30" s="79"/>
      <c r="P30" s="80"/>
    </row>
    <row r="31" spans="1:16" s="2" customFormat="1">
      <c r="A31" s="22"/>
      <c r="B31" s="6"/>
      <c r="C31" s="61" t="s">
        <v>89</v>
      </c>
      <c r="D31" s="47"/>
      <c r="E31" s="38"/>
      <c r="F31" s="70"/>
      <c r="G31" s="71"/>
      <c r="H31" s="72">
        <f t="shared" si="1"/>
        <v>0</v>
      </c>
      <c r="I31" s="73"/>
      <c r="J31" s="73"/>
      <c r="K31" s="74">
        <f t="shared" si="2"/>
        <v>0</v>
      </c>
      <c r="L31" s="74">
        <f t="shared" si="3"/>
        <v>0</v>
      </c>
      <c r="M31" s="74">
        <f t="shared" si="4"/>
        <v>0</v>
      </c>
      <c r="N31" s="74">
        <f t="shared" si="5"/>
        <v>0</v>
      </c>
      <c r="O31" s="75">
        <f t="shared" si="6"/>
        <v>0</v>
      </c>
      <c r="P31" s="76">
        <f t="shared" si="7"/>
        <v>0</v>
      </c>
    </row>
    <row r="32" spans="1:16" s="2" customFormat="1">
      <c r="A32" s="22">
        <v>21</v>
      </c>
      <c r="B32" s="6"/>
      <c r="C32" s="46" t="s">
        <v>90</v>
      </c>
      <c r="D32" s="47" t="s">
        <v>91</v>
      </c>
      <c r="E32" s="38">
        <v>19</v>
      </c>
      <c r="F32" s="70"/>
      <c r="G32" s="71"/>
      <c r="H32" s="72">
        <f t="shared" si="1"/>
        <v>0</v>
      </c>
      <c r="I32" s="73"/>
      <c r="J32" s="73"/>
      <c r="K32" s="74">
        <f t="shared" si="2"/>
        <v>0</v>
      </c>
      <c r="L32" s="74">
        <f t="shared" si="3"/>
        <v>0</v>
      </c>
      <c r="M32" s="74">
        <f t="shared" si="4"/>
        <v>0</v>
      </c>
      <c r="N32" s="74">
        <f t="shared" si="5"/>
        <v>0</v>
      </c>
      <c r="O32" s="75">
        <f t="shared" si="6"/>
        <v>0</v>
      </c>
      <c r="P32" s="76">
        <f t="shared" si="7"/>
        <v>0</v>
      </c>
    </row>
    <row r="33" spans="1:16" s="2" customFormat="1">
      <c r="A33" s="22">
        <v>22</v>
      </c>
      <c r="B33" s="6"/>
      <c r="C33" s="46" t="s">
        <v>92</v>
      </c>
      <c r="D33" s="47" t="s">
        <v>91</v>
      </c>
      <c r="E33" s="38">
        <v>6</v>
      </c>
      <c r="F33" s="70"/>
      <c r="G33" s="71"/>
      <c r="H33" s="72">
        <f t="shared" si="1"/>
        <v>0</v>
      </c>
      <c r="I33" s="73"/>
      <c r="J33" s="73"/>
      <c r="K33" s="74">
        <f t="shared" si="2"/>
        <v>0</v>
      </c>
      <c r="L33" s="74">
        <f t="shared" si="3"/>
        <v>0</v>
      </c>
      <c r="M33" s="74">
        <f t="shared" si="4"/>
        <v>0</v>
      </c>
      <c r="N33" s="74">
        <f t="shared" si="5"/>
        <v>0</v>
      </c>
      <c r="O33" s="75">
        <f t="shared" si="6"/>
        <v>0</v>
      </c>
      <c r="P33" s="76">
        <f t="shared" si="7"/>
        <v>0</v>
      </c>
    </row>
    <row r="34" spans="1:16" s="2" customFormat="1">
      <c r="A34" s="22">
        <v>23</v>
      </c>
      <c r="B34" s="6"/>
      <c r="C34" s="46" t="s">
        <v>93</v>
      </c>
      <c r="D34" s="47" t="s">
        <v>91</v>
      </c>
      <c r="E34" s="38">
        <v>9</v>
      </c>
      <c r="F34" s="70"/>
      <c r="G34" s="71"/>
      <c r="H34" s="72">
        <f t="shared" si="1"/>
        <v>0</v>
      </c>
      <c r="I34" s="73"/>
      <c r="J34" s="73"/>
      <c r="K34" s="74">
        <f t="shared" si="2"/>
        <v>0</v>
      </c>
      <c r="L34" s="74">
        <f t="shared" si="3"/>
        <v>0</v>
      </c>
      <c r="M34" s="74">
        <f t="shared" si="4"/>
        <v>0</v>
      </c>
      <c r="N34" s="74">
        <f t="shared" si="5"/>
        <v>0</v>
      </c>
      <c r="O34" s="75">
        <f t="shared" si="6"/>
        <v>0</v>
      </c>
      <c r="P34" s="76">
        <f t="shared" si="7"/>
        <v>0</v>
      </c>
    </row>
    <row r="35" spans="1:16" s="2" customFormat="1">
      <c r="A35" s="22">
        <v>24</v>
      </c>
      <c r="B35" s="6"/>
      <c r="C35" s="46" t="s">
        <v>94</v>
      </c>
      <c r="D35" s="47" t="s">
        <v>91</v>
      </c>
      <c r="E35" s="38">
        <v>8</v>
      </c>
      <c r="F35" s="70"/>
      <c r="G35" s="71"/>
      <c r="H35" s="72">
        <f t="shared" si="1"/>
        <v>0</v>
      </c>
      <c r="I35" s="73"/>
      <c r="J35" s="73"/>
      <c r="K35" s="74">
        <f t="shared" si="2"/>
        <v>0</v>
      </c>
      <c r="L35" s="74">
        <f t="shared" si="3"/>
        <v>0</v>
      </c>
      <c r="M35" s="74">
        <f t="shared" si="4"/>
        <v>0</v>
      </c>
      <c r="N35" s="74">
        <f t="shared" si="5"/>
        <v>0</v>
      </c>
      <c r="O35" s="75">
        <f t="shared" si="6"/>
        <v>0</v>
      </c>
      <c r="P35" s="76">
        <f t="shared" si="7"/>
        <v>0</v>
      </c>
    </row>
    <row r="36" spans="1:16" s="2" customFormat="1" ht="25.5">
      <c r="A36" s="22">
        <v>25</v>
      </c>
      <c r="B36" s="6"/>
      <c r="C36" s="46" t="s">
        <v>95</v>
      </c>
      <c r="D36" s="47" t="s">
        <v>91</v>
      </c>
      <c r="E36" s="38">
        <v>2</v>
      </c>
      <c r="F36" s="70"/>
      <c r="G36" s="71"/>
      <c r="H36" s="72">
        <f t="shared" si="1"/>
        <v>0</v>
      </c>
      <c r="I36" s="73"/>
      <c r="J36" s="73"/>
      <c r="K36" s="74">
        <f t="shared" si="2"/>
        <v>0</v>
      </c>
      <c r="L36" s="74">
        <f t="shared" si="3"/>
        <v>0</v>
      </c>
      <c r="M36" s="74">
        <f t="shared" si="4"/>
        <v>0</v>
      </c>
      <c r="N36" s="74">
        <f t="shared" si="5"/>
        <v>0</v>
      </c>
      <c r="O36" s="75">
        <f t="shared" si="6"/>
        <v>0</v>
      </c>
      <c r="P36" s="76">
        <f t="shared" si="7"/>
        <v>0</v>
      </c>
    </row>
    <row r="37" spans="1:16" s="2" customFormat="1">
      <c r="A37" s="22">
        <v>26</v>
      </c>
      <c r="B37" s="6"/>
      <c r="C37" s="46" t="s">
        <v>96</v>
      </c>
      <c r="D37" s="47" t="s">
        <v>91</v>
      </c>
      <c r="E37" s="38">
        <v>5</v>
      </c>
      <c r="F37" s="70"/>
      <c r="G37" s="71"/>
      <c r="H37" s="72">
        <f t="shared" si="1"/>
        <v>0</v>
      </c>
      <c r="I37" s="73"/>
      <c r="J37" s="73"/>
      <c r="K37" s="74">
        <f t="shared" si="2"/>
        <v>0</v>
      </c>
      <c r="L37" s="74">
        <f t="shared" si="3"/>
        <v>0</v>
      </c>
      <c r="M37" s="74">
        <f t="shared" si="4"/>
        <v>0</v>
      </c>
      <c r="N37" s="74">
        <f t="shared" si="5"/>
        <v>0</v>
      </c>
      <c r="O37" s="75">
        <f t="shared" si="6"/>
        <v>0</v>
      </c>
      <c r="P37" s="76">
        <f t="shared" si="7"/>
        <v>0</v>
      </c>
    </row>
    <row r="38" spans="1:16" s="2" customFormat="1" ht="25.5">
      <c r="A38" s="22">
        <v>27</v>
      </c>
      <c r="B38" s="6"/>
      <c r="C38" s="46" t="s">
        <v>97</v>
      </c>
      <c r="D38" s="47" t="s">
        <v>91</v>
      </c>
      <c r="E38" s="38">
        <v>3</v>
      </c>
      <c r="F38" s="70"/>
      <c r="G38" s="71"/>
      <c r="H38" s="72">
        <f t="shared" si="1"/>
        <v>0</v>
      </c>
      <c r="I38" s="73"/>
      <c r="J38" s="73"/>
      <c r="K38" s="74">
        <f t="shared" si="2"/>
        <v>0</v>
      </c>
      <c r="L38" s="74">
        <f t="shared" si="3"/>
        <v>0</v>
      </c>
      <c r="M38" s="74">
        <f t="shared" si="4"/>
        <v>0</v>
      </c>
      <c r="N38" s="74">
        <f t="shared" si="5"/>
        <v>0</v>
      </c>
      <c r="O38" s="75">
        <f t="shared" si="6"/>
        <v>0</v>
      </c>
      <c r="P38" s="76">
        <f t="shared" si="7"/>
        <v>0</v>
      </c>
    </row>
    <row r="39" spans="1:16" s="2" customFormat="1">
      <c r="A39" s="22">
        <v>28</v>
      </c>
      <c r="B39" s="6"/>
      <c r="C39" s="46" t="s">
        <v>98</v>
      </c>
      <c r="D39" s="47" t="s">
        <v>91</v>
      </c>
      <c r="E39" s="38">
        <v>10</v>
      </c>
      <c r="F39" s="70"/>
      <c r="G39" s="71"/>
      <c r="H39" s="72">
        <f t="shared" si="1"/>
        <v>0</v>
      </c>
      <c r="I39" s="73"/>
      <c r="J39" s="73"/>
      <c r="K39" s="74">
        <f t="shared" si="2"/>
        <v>0</v>
      </c>
      <c r="L39" s="74">
        <f t="shared" si="3"/>
        <v>0</v>
      </c>
      <c r="M39" s="74">
        <f t="shared" si="4"/>
        <v>0</v>
      </c>
      <c r="N39" s="74">
        <f t="shared" si="5"/>
        <v>0</v>
      </c>
      <c r="O39" s="75">
        <f t="shared" si="6"/>
        <v>0</v>
      </c>
      <c r="P39" s="76">
        <f t="shared" si="7"/>
        <v>0</v>
      </c>
    </row>
    <row r="40" spans="1:16" s="2" customFormat="1">
      <c r="A40" s="22">
        <v>29</v>
      </c>
      <c r="B40" s="6"/>
      <c r="C40" s="46" t="s">
        <v>99</v>
      </c>
      <c r="D40" s="47" t="s">
        <v>91</v>
      </c>
      <c r="E40" s="38">
        <v>6</v>
      </c>
      <c r="F40" s="70"/>
      <c r="G40" s="71"/>
      <c r="H40" s="72">
        <f t="shared" si="1"/>
        <v>0</v>
      </c>
      <c r="I40" s="73"/>
      <c r="J40" s="73"/>
      <c r="K40" s="74">
        <f t="shared" si="2"/>
        <v>0</v>
      </c>
      <c r="L40" s="74">
        <f t="shared" si="3"/>
        <v>0</v>
      </c>
      <c r="M40" s="74">
        <f t="shared" si="4"/>
        <v>0</v>
      </c>
      <c r="N40" s="74">
        <f t="shared" si="5"/>
        <v>0</v>
      </c>
      <c r="O40" s="75">
        <f t="shared" si="6"/>
        <v>0</v>
      </c>
      <c r="P40" s="76">
        <f t="shared" si="7"/>
        <v>0</v>
      </c>
    </row>
    <row r="41" spans="1:16" s="2" customFormat="1">
      <c r="A41" s="22">
        <v>30</v>
      </c>
      <c r="B41" s="6"/>
      <c r="C41" s="46" t="s">
        <v>100</v>
      </c>
      <c r="D41" s="47" t="s">
        <v>91</v>
      </c>
      <c r="E41" s="38">
        <v>3</v>
      </c>
      <c r="F41" s="70"/>
      <c r="G41" s="71"/>
      <c r="H41" s="72">
        <f t="shared" si="1"/>
        <v>0</v>
      </c>
      <c r="I41" s="73"/>
      <c r="J41" s="73"/>
      <c r="K41" s="74">
        <f t="shared" si="2"/>
        <v>0</v>
      </c>
      <c r="L41" s="74">
        <f t="shared" si="3"/>
        <v>0</v>
      </c>
      <c r="M41" s="74">
        <f t="shared" si="4"/>
        <v>0</v>
      </c>
      <c r="N41" s="74">
        <f t="shared" si="5"/>
        <v>0</v>
      </c>
      <c r="O41" s="75">
        <f t="shared" si="6"/>
        <v>0</v>
      </c>
      <c r="P41" s="76">
        <f t="shared" si="7"/>
        <v>0</v>
      </c>
    </row>
    <row r="42" spans="1:16" s="2" customFormat="1" ht="25.5">
      <c r="A42" s="22">
        <v>31</v>
      </c>
      <c r="B42" s="6"/>
      <c r="C42" s="46" t="s">
        <v>101</v>
      </c>
      <c r="D42" s="47" t="s">
        <v>91</v>
      </c>
      <c r="E42" s="38">
        <v>8</v>
      </c>
      <c r="F42" s="70"/>
      <c r="G42" s="71"/>
      <c r="H42" s="72">
        <f t="shared" si="1"/>
        <v>0</v>
      </c>
      <c r="I42" s="73"/>
      <c r="J42" s="73"/>
      <c r="K42" s="74">
        <f t="shared" si="2"/>
        <v>0</v>
      </c>
      <c r="L42" s="74">
        <f t="shared" si="3"/>
        <v>0</v>
      </c>
      <c r="M42" s="74">
        <f t="shared" si="4"/>
        <v>0</v>
      </c>
      <c r="N42" s="74">
        <f t="shared" si="5"/>
        <v>0</v>
      </c>
      <c r="O42" s="75">
        <f t="shared" si="6"/>
        <v>0</v>
      </c>
      <c r="P42" s="76">
        <f t="shared" si="7"/>
        <v>0</v>
      </c>
    </row>
    <row r="43" spans="1:16" s="2" customFormat="1">
      <c r="A43" s="22">
        <v>32</v>
      </c>
      <c r="B43" s="6"/>
      <c r="C43" s="46" t="s">
        <v>102</v>
      </c>
      <c r="D43" s="47" t="s">
        <v>91</v>
      </c>
      <c r="E43" s="38">
        <v>9</v>
      </c>
      <c r="F43" s="70"/>
      <c r="G43" s="71"/>
      <c r="H43" s="72">
        <f t="shared" si="1"/>
        <v>0</v>
      </c>
      <c r="I43" s="73"/>
      <c r="J43" s="73"/>
      <c r="K43" s="74">
        <f t="shared" si="2"/>
        <v>0</v>
      </c>
      <c r="L43" s="74">
        <f t="shared" si="3"/>
        <v>0</v>
      </c>
      <c r="M43" s="74">
        <f t="shared" si="4"/>
        <v>0</v>
      </c>
      <c r="N43" s="74">
        <f t="shared" si="5"/>
        <v>0</v>
      </c>
      <c r="O43" s="75">
        <f t="shared" si="6"/>
        <v>0</v>
      </c>
      <c r="P43" s="76">
        <f t="shared" si="7"/>
        <v>0</v>
      </c>
    </row>
    <row r="44" spans="1:16" s="2" customFormat="1">
      <c r="A44" s="22">
        <v>33</v>
      </c>
      <c r="B44" s="6"/>
      <c r="C44" s="46" t="s">
        <v>103</v>
      </c>
      <c r="D44" s="47" t="s">
        <v>91</v>
      </c>
      <c r="E44" s="38">
        <v>16</v>
      </c>
      <c r="F44" s="70"/>
      <c r="G44" s="71"/>
      <c r="H44" s="72">
        <f t="shared" si="1"/>
        <v>0</v>
      </c>
      <c r="I44" s="73"/>
      <c r="J44" s="73"/>
      <c r="K44" s="74">
        <f t="shared" si="2"/>
        <v>0</v>
      </c>
      <c r="L44" s="74">
        <f t="shared" si="3"/>
        <v>0</v>
      </c>
      <c r="M44" s="74">
        <f t="shared" si="4"/>
        <v>0</v>
      </c>
      <c r="N44" s="74">
        <f t="shared" si="5"/>
        <v>0</v>
      </c>
      <c r="O44" s="75">
        <f t="shared" si="6"/>
        <v>0</v>
      </c>
      <c r="P44" s="76">
        <f t="shared" si="7"/>
        <v>0</v>
      </c>
    </row>
    <row r="45" spans="1:16" s="2" customFormat="1">
      <c r="A45" s="22">
        <v>34</v>
      </c>
      <c r="B45" s="6"/>
      <c r="C45" s="46" t="s">
        <v>104</v>
      </c>
      <c r="D45" s="47" t="s">
        <v>91</v>
      </c>
      <c r="E45" s="38">
        <v>6</v>
      </c>
      <c r="F45" s="70"/>
      <c r="G45" s="71"/>
      <c r="H45" s="72">
        <f t="shared" si="1"/>
        <v>0</v>
      </c>
      <c r="I45" s="73"/>
      <c r="J45" s="73"/>
      <c r="K45" s="74">
        <f t="shared" si="2"/>
        <v>0</v>
      </c>
      <c r="L45" s="74">
        <f t="shared" si="3"/>
        <v>0</v>
      </c>
      <c r="M45" s="74">
        <f t="shared" si="4"/>
        <v>0</v>
      </c>
      <c r="N45" s="74">
        <f t="shared" si="5"/>
        <v>0</v>
      </c>
      <c r="O45" s="75">
        <f t="shared" si="6"/>
        <v>0</v>
      </c>
      <c r="P45" s="76">
        <f t="shared" si="7"/>
        <v>0</v>
      </c>
    </row>
    <row r="46" spans="1:16" s="2" customFormat="1">
      <c r="A46" s="22">
        <v>35</v>
      </c>
      <c r="B46" s="6"/>
      <c r="C46" s="61" t="s">
        <v>105</v>
      </c>
      <c r="D46" s="47"/>
      <c r="E46" s="38"/>
      <c r="F46" s="70"/>
      <c r="G46" s="71"/>
      <c r="H46" s="72">
        <f t="shared" si="1"/>
        <v>0</v>
      </c>
      <c r="I46" s="73"/>
      <c r="J46" s="73"/>
      <c r="K46" s="74">
        <f t="shared" si="2"/>
        <v>0</v>
      </c>
      <c r="L46" s="74">
        <f t="shared" si="3"/>
        <v>0</v>
      </c>
      <c r="M46" s="74">
        <f t="shared" si="4"/>
        <v>0</v>
      </c>
      <c r="N46" s="74">
        <f t="shared" si="5"/>
        <v>0</v>
      </c>
      <c r="O46" s="75">
        <f t="shared" si="6"/>
        <v>0</v>
      </c>
      <c r="P46" s="76">
        <f t="shared" si="7"/>
        <v>0</v>
      </c>
    </row>
    <row r="47" spans="1:16" s="2" customFormat="1">
      <c r="A47" s="22">
        <v>36</v>
      </c>
      <c r="B47" s="6"/>
      <c r="C47" s="46" t="s">
        <v>106</v>
      </c>
      <c r="D47" s="47" t="s">
        <v>91</v>
      </c>
      <c r="E47" s="38">
        <v>48</v>
      </c>
      <c r="F47" s="70"/>
      <c r="G47" s="71"/>
      <c r="H47" s="72">
        <f t="shared" si="1"/>
        <v>0</v>
      </c>
      <c r="I47" s="73"/>
      <c r="J47" s="73"/>
      <c r="K47" s="74">
        <f t="shared" si="2"/>
        <v>0</v>
      </c>
      <c r="L47" s="74">
        <f t="shared" si="3"/>
        <v>0</v>
      </c>
      <c r="M47" s="74">
        <f t="shared" si="4"/>
        <v>0</v>
      </c>
      <c r="N47" s="74">
        <f t="shared" si="5"/>
        <v>0</v>
      </c>
      <c r="O47" s="75">
        <f t="shared" si="6"/>
        <v>0</v>
      </c>
      <c r="P47" s="76">
        <f t="shared" si="7"/>
        <v>0</v>
      </c>
    </row>
    <row r="48" spans="1:16" s="2" customFormat="1">
      <c r="A48" s="22">
        <v>37</v>
      </c>
      <c r="B48" s="6"/>
      <c r="C48" s="46" t="s">
        <v>107</v>
      </c>
      <c r="D48" s="47" t="s">
        <v>91</v>
      </c>
      <c r="E48" s="38">
        <v>4</v>
      </c>
      <c r="F48" s="70"/>
      <c r="G48" s="71"/>
      <c r="H48" s="72">
        <f t="shared" si="1"/>
        <v>0</v>
      </c>
      <c r="I48" s="73"/>
      <c r="J48" s="73"/>
      <c r="K48" s="74">
        <f t="shared" si="2"/>
        <v>0</v>
      </c>
      <c r="L48" s="74">
        <f t="shared" si="3"/>
        <v>0</v>
      </c>
      <c r="M48" s="74">
        <f t="shared" si="4"/>
        <v>0</v>
      </c>
      <c r="N48" s="74">
        <f t="shared" si="5"/>
        <v>0</v>
      </c>
      <c r="O48" s="75">
        <f t="shared" si="6"/>
        <v>0</v>
      </c>
      <c r="P48" s="76">
        <f t="shared" si="7"/>
        <v>0</v>
      </c>
    </row>
    <row r="49" spans="1:17" s="2" customFormat="1">
      <c r="A49" s="22">
        <v>38</v>
      </c>
      <c r="B49" s="6"/>
      <c r="C49" s="46" t="s">
        <v>108</v>
      </c>
      <c r="D49" s="47" t="s">
        <v>91</v>
      </c>
      <c r="E49" s="38">
        <v>11</v>
      </c>
      <c r="F49" s="70"/>
      <c r="G49" s="71"/>
      <c r="H49" s="72">
        <f t="shared" si="1"/>
        <v>0</v>
      </c>
      <c r="I49" s="73"/>
      <c r="J49" s="73"/>
      <c r="K49" s="74">
        <f t="shared" si="2"/>
        <v>0</v>
      </c>
      <c r="L49" s="74">
        <f t="shared" si="3"/>
        <v>0</v>
      </c>
      <c r="M49" s="74">
        <f t="shared" si="4"/>
        <v>0</v>
      </c>
      <c r="N49" s="74">
        <f t="shared" si="5"/>
        <v>0</v>
      </c>
      <c r="O49" s="75">
        <f t="shared" si="6"/>
        <v>0</v>
      </c>
      <c r="P49" s="76">
        <f t="shared" si="7"/>
        <v>0</v>
      </c>
    </row>
    <row r="50" spans="1:17" s="2" customFormat="1">
      <c r="A50" s="22">
        <v>39</v>
      </c>
      <c r="B50" s="6"/>
      <c r="C50" s="46" t="s">
        <v>109</v>
      </c>
      <c r="D50" s="47" t="s">
        <v>91</v>
      </c>
      <c r="E50" s="38">
        <v>74</v>
      </c>
      <c r="F50" s="70"/>
      <c r="G50" s="71"/>
      <c r="H50" s="72">
        <f t="shared" si="1"/>
        <v>0</v>
      </c>
      <c r="I50" s="73"/>
      <c r="J50" s="73"/>
      <c r="K50" s="74">
        <f t="shared" si="2"/>
        <v>0</v>
      </c>
      <c r="L50" s="74">
        <f t="shared" si="3"/>
        <v>0</v>
      </c>
      <c r="M50" s="74">
        <f t="shared" si="4"/>
        <v>0</v>
      </c>
      <c r="N50" s="74">
        <f t="shared" si="5"/>
        <v>0</v>
      </c>
      <c r="O50" s="75">
        <f t="shared" si="6"/>
        <v>0</v>
      </c>
      <c r="P50" s="76">
        <f t="shared" si="7"/>
        <v>0</v>
      </c>
    </row>
    <row r="51" spans="1:17" s="2" customFormat="1">
      <c r="A51" s="22">
        <v>40</v>
      </c>
      <c r="B51" s="6"/>
      <c r="C51" s="46" t="s">
        <v>110</v>
      </c>
      <c r="D51" s="47" t="s">
        <v>91</v>
      </c>
      <c r="E51" s="38">
        <v>180</v>
      </c>
      <c r="F51" s="70"/>
      <c r="G51" s="71"/>
      <c r="H51" s="72">
        <f t="shared" si="1"/>
        <v>0</v>
      </c>
      <c r="I51" s="73"/>
      <c r="J51" s="73"/>
      <c r="K51" s="74">
        <f t="shared" si="2"/>
        <v>0</v>
      </c>
      <c r="L51" s="74">
        <f t="shared" si="3"/>
        <v>0</v>
      </c>
      <c r="M51" s="74">
        <f t="shared" si="4"/>
        <v>0</v>
      </c>
      <c r="N51" s="74">
        <f t="shared" si="5"/>
        <v>0</v>
      </c>
      <c r="O51" s="75">
        <f t="shared" si="6"/>
        <v>0</v>
      </c>
      <c r="P51" s="76">
        <f t="shared" si="7"/>
        <v>0</v>
      </c>
    </row>
    <row r="52" spans="1:17">
      <c r="A52" s="28" t="s">
        <v>2</v>
      </c>
      <c r="B52" s="6" t="s">
        <v>2</v>
      </c>
      <c r="C52" s="87" t="s">
        <v>3</v>
      </c>
      <c r="D52" s="87"/>
      <c r="E52" s="6" t="s">
        <v>2</v>
      </c>
      <c r="F52" s="6" t="s">
        <v>2</v>
      </c>
      <c r="G52" s="6" t="s">
        <v>2</v>
      </c>
      <c r="H52" s="6" t="s">
        <v>2</v>
      </c>
      <c r="I52" s="6" t="s">
        <v>2</v>
      </c>
      <c r="J52" s="6" t="s">
        <v>2</v>
      </c>
      <c r="K52" s="6" t="s">
        <v>2</v>
      </c>
      <c r="L52" s="29">
        <f>SUM(L9:L51)</f>
        <v>0</v>
      </c>
      <c r="M52" s="29">
        <f t="shared" ref="M52:P52" si="8">SUM(M9:M51)</f>
        <v>0</v>
      </c>
      <c r="N52" s="29">
        <f t="shared" si="8"/>
        <v>0</v>
      </c>
      <c r="O52" s="29">
        <f t="shared" si="8"/>
        <v>0</v>
      </c>
      <c r="P52" s="29">
        <f t="shared" si="8"/>
        <v>0</v>
      </c>
    </row>
    <row r="53" spans="1:17">
      <c r="A53" s="26" t="s">
        <v>2</v>
      </c>
      <c r="B53" s="21" t="s">
        <v>2</v>
      </c>
      <c r="C53" s="81" t="s">
        <v>61</v>
      </c>
      <c r="D53" s="82"/>
      <c r="E53" s="82"/>
      <c r="F53" s="82"/>
      <c r="G53" s="82"/>
      <c r="H53" s="82"/>
      <c r="I53" s="82"/>
      <c r="J53" s="82"/>
      <c r="K53" s="83"/>
      <c r="L53" s="27"/>
      <c r="M53" s="73"/>
      <c r="N53" s="73"/>
      <c r="O53" s="95"/>
      <c r="P53" s="96">
        <f>SUM(M53:O53)</f>
        <v>0</v>
      </c>
    </row>
    <row r="54" spans="1:17">
      <c r="A54" s="17" t="s">
        <v>2</v>
      </c>
      <c r="B54" s="16" t="s">
        <v>2</v>
      </c>
      <c r="C54" s="92" t="s">
        <v>62</v>
      </c>
      <c r="D54" s="93"/>
      <c r="E54" s="93"/>
      <c r="F54" s="93"/>
      <c r="G54" s="93"/>
      <c r="H54" s="93"/>
      <c r="I54" s="93"/>
      <c r="J54" s="93"/>
      <c r="K54" s="94"/>
      <c r="L54" s="18"/>
      <c r="M54" s="19">
        <f>M52+M53</f>
        <v>0</v>
      </c>
      <c r="N54" s="19">
        <f t="shared" ref="N54:P54" si="9">N52+N53</f>
        <v>0</v>
      </c>
      <c r="O54" s="19">
        <f t="shared" si="9"/>
        <v>0</v>
      </c>
      <c r="P54" s="19">
        <f t="shared" si="9"/>
        <v>0</v>
      </c>
    </row>
    <row r="56" spans="1:17">
      <c r="A56" s="89" t="s">
        <v>220</v>
      </c>
      <c r="B56" s="90"/>
      <c r="C56" s="90"/>
      <c r="D56" s="90"/>
      <c r="E56" s="90"/>
      <c r="F56" s="90"/>
      <c r="G56" s="64"/>
      <c r="H56" s="65"/>
      <c r="I56" s="64"/>
      <c r="J56" s="66"/>
      <c r="K56" s="66"/>
      <c r="L56" s="66"/>
      <c r="M56" s="67"/>
      <c r="N56" s="66"/>
      <c r="O56" s="66"/>
      <c r="P56" s="66"/>
    </row>
    <row r="57" spans="1:17">
      <c r="A57" s="91" t="s">
        <v>221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</row>
    <row r="58" spans="1:17">
      <c r="A58" s="68"/>
      <c r="B58" s="69"/>
      <c r="C58" s="64"/>
      <c r="D58" s="64"/>
      <c r="E58" s="64"/>
      <c r="F58" s="65"/>
      <c r="G58" s="64"/>
      <c r="H58" s="66"/>
      <c r="I58" s="66"/>
      <c r="J58" s="66"/>
      <c r="K58" s="67"/>
      <c r="L58" s="66"/>
      <c r="M58" s="66"/>
      <c r="N58" s="66"/>
      <c r="O58" s="66"/>
      <c r="P58" s="66"/>
    </row>
    <row r="59" spans="1:17">
      <c r="A59" s="89" t="s">
        <v>222</v>
      </c>
      <c r="B59" s="90"/>
      <c r="C59" s="90"/>
      <c r="D59" s="64"/>
      <c r="E59" s="64"/>
      <c r="F59" s="64"/>
      <c r="G59" s="65"/>
      <c r="H59" s="64"/>
      <c r="I59" s="66"/>
      <c r="J59" s="66"/>
      <c r="K59" s="66"/>
      <c r="L59" s="67"/>
      <c r="M59" s="66"/>
      <c r="N59" s="66"/>
      <c r="O59" s="66"/>
      <c r="P59" s="66"/>
    </row>
    <row r="60" spans="1:17">
      <c r="A60" s="68"/>
      <c r="B60" s="69"/>
      <c r="C60" s="64"/>
      <c r="D60" s="64"/>
      <c r="E60" s="64"/>
      <c r="F60" s="64"/>
      <c r="G60" s="65"/>
      <c r="H60" s="64"/>
      <c r="I60" s="66"/>
      <c r="J60" s="66"/>
      <c r="K60" s="66"/>
      <c r="L60" s="67"/>
      <c r="M60" s="66"/>
      <c r="N60" s="66"/>
      <c r="O60" s="66"/>
      <c r="P60" s="66"/>
    </row>
    <row r="61" spans="1:17">
      <c r="A61" s="89" t="s">
        <v>223</v>
      </c>
      <c r="B61" s="90"/>
      <c r="C61" s="90"/>
      <c r="D61" s="64"/>
      <c r="E61" s="64"/>
      <c r="F61" s="64"/>
      <c r="G61" s="65"/>
      <c r="H61" s="64"/>
      <c r="I61" s="66"/>
      <c r="J61" s="66"/>
      <c r="K61" s="66"/>
      <c r="L61" s="67"/>
      <c r="M61" s="66"/>
      <c r="N61" s="66"/>
      <c r="O61" s="66"/>
      <c r="P61" s="66"/>
    </row>
    <row r="63" spans="1:17" s="1" customFormat="1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s="1" customFormat="1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7" s="1" customFormat="1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7" s="1" customFormat="1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7" s="1" customFormat="1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2:17" s="1" customFormat="1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2:17" s="1" customFormat="1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2:17" s="1" customFormat="1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4" spans="2:17" s="1" customFormat="1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90" spans="2:17" s="1" customFormat="1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106" spans="2:17" s="1" customFormat="1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</sheetData>
  <autoFilter ref="F7:P51"/>
  <mergeCells count="13">
    <mergeCell ref="A56:F56"/>
    <mergeCell ref="A57:P57"/>
    <mergeCell ref="A59:C59"/>
    <mergeCell ref="A61:C61"/>
    <mergeCell ref="C52:D52"/>
    <mergeCell ref="C53:K53"/>
    <mergeCell ref="C54:K54"/>
    <mergeCell ref="A1:P1"/>
    <mergeCell ref="D6:D7"/>
    <mergeCell ref="E6:E7"/>
    <mergeCell ref="F6:K6"/>
    <mergeCell ref="L6:P6"/>
    <mergeCell ref="A4:G4"/>
  </mergeCells>
  <pageMargins left="0.24" right="0.17" top="0.53" bottom="0.52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35"/>
  </sheetPr>
  <dimension ref="A1:Q100"/>
  <sheetViews>
    <sheetView showZeros="0" topLeftCell="A4" zoomScale="86" zoomScaleNormal="86" workbookViewId="0">
      <selection activeCell="P48" sqref="P48"/>
    </sheetView>
  </sheetViews>
  <sheetFormatPr defaultColWidth="9.33203125" defaultRowHeight="12.75"/>
  <cols>
    <col min="1" max="1" width="5.5" style="1" customWidth="1"/>
    <col min="3" max="3" width="38.5" customWidth="1"/>
    <col min="4" max="4" width="8.83203125" customWidth="1"/>
    <col min="5" max="5" width="10.83203125" customWidth="1"/>
    <col min="12" max="12" width="9.83203125" bestFit="1" customWidth="1"/>
    <col min="13" max="16" width="11.33203125" customWidth="1"/>
  </cols>
  <sheetData>
    <row r="1" spans="1:17" s="2" customFormat="1" ht="15.75">
      <c r="A1" s="88" t="s">
        <v>151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7" s="2" customFormat="1" ht="15.75">
      <c r="A2" s="20"/>
      <c r="B2" s="20"/>
      <c r="C2" s="20"/>
      <c r="D2" s="20"/>
      <c r="E2" s="20"/>
      <c r="F2" s="20"/>
      <c r="G2" s="20" t="s">
        <v>224</v>
      </c>
      <c r="H2" s="20"/>
      <c r="I2" s="20"/>
      <c r="J2" s="20"/>
      <c r="K2" s="20"/>
      <c r="L2" s="20"/>
      <c r="M2" s="20"/>
      <c r="N2" s="20"/>
      <c r="O2" s="20"/>
      <c r="P2" s="20"/>
    </row>
    <row r="3" spans="1:17" s="2" customFormat="1" ht="15.7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s="2" customFormat="1" ht="15.75" customHeight="1">
      <c r="A4" s="84" t="s">
        <v>218</v>
      </c>
      <c r="B4" s="84"/>
      <c r="C4" s="84"/>
      <c r="D4" s="85"/>
      <c r="E4" s="85"/>
      <c r="F4" s="85"/>
      <c r="G4" s="85"/>
    </row>
    <row r="5" spans="1:17" s="2" customFormat="1" ht="15.75">
      <c r="A5" s="3" t="s">
        <v>219</v>
      </c>
      <c r="B5" s="4"/>
    </row>
    <row r="6" spans="1:17" s="11" customFormat="1" ht="13.5" customHeight="1">
      <c r="A6" s="7" t="s">
        <v>0</v>
      </c>
      <c r="B6" s="8" t="s">
        <v>5</v>
      </c>
      <c r="C6" s="9" t="s">
        <v>6</v>
      </c>
      <c r="D6" s="86" t="s">
        <v>7</v>
      </c>
      <c r="E6" s="86" t="s">
        <v>8</v>
      </c>
      <c r="F6" s="86" t="s">
        <v>9</v>
      </c>
      <c r="G6" s="86"/>
      <c r="H6" s="86"/>
      <c r="I6" s="86"/>
      <c r="J6" s="86"/>
      <c r="K6" s="86"/>
      <c r="L6" s="86" t="s">
        <v>10</v>
      </c>
      <c r="M6" s="86"/>
      <c r="N6" s="86"/>
      <c r="O6" s="86"/>
      <c r="P6" s="86"/>
      <c r="Q6" s="10"/>
    </row>
    <row r="7" spans="1:17" s="11" customFormat="1" ht="48">
      <c r="A7" s="12" t="s">
        <v>1</v>
      </c>
      <c r="B7" s="13"/>
      <c r="C7" s="14" t="s">
        <v>11</v>
      </c>
      <c r="D7" s="86"/>
      <c r="E7" s="86"/>
      <c r="F7" s="56" t="s">
        <v>12</v>
      </c>
      <c r="G7" s="56" t="s">
        <v>13</v>
      </c>
      <c r="H7" s="56" t="s">
        <v>14</v>
      </c>
      <c r="I7" s="56" t="s">
        <v>15</v>
      </c>
      <c r="J7" s="56" t="s">
        <v>16</v>
      </c>
      <c r="K7" s="56" t="s">
        <v>17</v>
      </c>
      <c r="L7" s="56" t="s">
        <v>18</v>
      </c>
      <c r="M7" s="56" t="s">
        <v>14</v>
      </c>
      <c r="N7" s="56" t="s">
        <v>15</v>
      </c>
      <c r="O7" s="56" t="s">
        <v>16</v>
      </c>
      <c r="P7" s="56" t="s">
        <v>17</v>
      </c>
    </row>
    <row r="8" spans="1:17" s="11" customFormat="1" ht="10.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</row>
    <row r="9" spans="1:17" s="11" customFormat="1" ht="30.75" customHeight="1">
      <c r="A9" s="42">
        <v>1</v>
      </c>
      <c r="B9" s="42"/>
      <c r="C9" s="49" t="s">
        <v>113</v>
      </c>
      <c r="D9" s="48" t="s">
        <v>55</v>
      </c>
      <c r="E9" s="48">
        <v>1</v>
      </c>
      <c r="F9" s="70"/>
      <c r="G9" s="71"/>
      <c r="H9" s="72">
        <f t="shared" ref="H9" si="0">ROUND(F9*G9,2)</f>
        <v>0</v>
      </c>
      <c r="I9" s="73"/>
      <c r="J9" s="73"/>
      <c r="K9" s="74">
        <f>SUM(H9:J9)</f>
        <v>0</v>
      </c>
      <c r="L9" s="74">
        <f>ROUND(E9*F9,2)</f>
        <v>0</v>
      </c>
      <c r="M9" s="74">
        <f>ROUND(E9*H9,2)</f>
        <v>0</v>
      </c>
      <c r="N9" s="74">
        <f>ROUND(E9*I9,2)</f>
        <v>0</v>
      </c>
      <c r="O9" s="75">
        <f>ROUND(E9*J9,2)</f>
        <v>0</v>
      </c>
      <c r="P9" s="76">
        <f>SUM(M9:O9)</f>
        <v>0</v>
      </c>
    </row>
    <row r="10" spans="1:17" s="2" customFormat="1" ht="13.5">
      <c r="A10" s="22"/>
      <c r="B10" s="6"/>
      <c r="C10" s="62" t="s">
        <v>114</v>
      </c>
      <c r="D10" s="23"/>
      <c r="E10" s="25"/>
      <c r="F10" s="77"/>
      <c r="G10" s="78"/>
      <c r="H10" s="72"/>
      <c r="I10" s="72"/>
      <c r="J10" s="72"/>
      <c r="K10" s="72"/>
      <c r="L10" s="72"/>
      <c r="M10" s="72"/>
      <c r="N10" s="72"/>
      <c r="O10" s="79"/>
      <c r="P10" s="80"/>
    </row>
    <row r="11" spans="1:17" s="2" customFormat="1" ht="18" customHeight="1">
      <c r="A11" s="6">
        <v>2</v>
      </c>
      <c r="B11" s="5"/>
      <c r="C11" s="6" t="s">
        <v>115</v>
      </c>
      <c r="D11" s="23" t="s">
        <v>30</v>
      </c>
      <c r="E11" s="23">
        <v>3</v>
      </c>
      <c r="F11" s="70"/>
      <c r="G11" s="71"/>
      <c r="H11" s="72">
        <f t="shared" ref="H10:H45" si="1">ROUND(F11*G11,2)</f>
        <v>0</v>
      </c>
      <c r="I11" s="73"/>
      <c r="J11" s="73"/>
      <c r="K11" s="74">
        <f t="shared" ref="K10:K45" si="2">SUM(H11:J11)</f>
        <v>0</v>
      </c>
      <c r="L11" s="74">
        <f t="shared" ref="L10:L45" si="3">ROUND(E11*F11,2)</f>
        <v>0</v>
      </c>
      <c r="M11" s="74">
        <f t="shared" ref="M10:M45" si="4">ROUND(E11*H11,2)</f>
        <v>0</v>
      </c>
      <c r="N11" s="74">
        <f t="shared" ref="N10:N45" si="5">ROUND(E11*I11,2)</f>
        <v>0</v>
      </c>
      <c r="O11" s="75">
        <f t="shared" ref="O10:O45" si="6">ROUND(E11*J11,2)</f>
        <v>0</v>
      </c>
      <c r="P11" s="76">
        <f t="shared" ref="P10:P45" si="7">SUM(M11:O11)</f>
        <v>0</v>
      </c>
    </row>
    <row r="12" spans="1:17" s="2" customFormat="1">
      <c r="A12" s="6">
        <v>3</v>
      </c>
      <c r="B12" s="5"/>
      <c r="C12" s="31" t="s">
        <v>116</v>
      </c>
      <c r="D12" s="32" t="s">
        <v>30</v>
      </c>
      <c r="E12" s="33">
        <v>14</v>
      </c>
      <c r="F12" s="70"/>
      <c r="G12" s="71"/>
      <c r="H12" s="72">
        <f t="shared" si="1"/>
        <v>0</v>
      </c>
      <c r="I12" s="73"/>
      <c r="J12" s="73"/>
      <c r="K12" s="74">
        <f t="shared" si="2"/>
        <v>0</v>
      </c>
      <c r="L12" s="74">
        <f t="shared" si="3"/>
        <v>0</v>
      </c>
      <c r="M12" s="74">
        <f t="shared" si="4"/>
        <v>0</v>
      </c>
      <c r="N12" s="74">
        <f t="shared" si="5"/>
        <v>0</v>
      </c>
      <c r="O12" s="75">
        <f t="shared" si="6"/>
        <v>0</v>
      </c>
      <c r="P12" s="76">
        <f t="shared" si="7"/>
        <v>0</v>
      </c>
    </row>
    <row r="13" spans="1:17" s="2" customFormat="1">
      <c r="A13" s="6">
        <v>4</v>
      </c>
      <c r="B13" s="5"/>
      <c r="C13" s="31" t="s">
        <v>117</v>
      </c>
      <c r="D13" s="32" t="s">
        <v>30</v>
      </c>
      <c r="E13" s="33">
        <v>14</v>
      </c>
      <c r="F13" s="70"/>
      <c r="G13" s="71"/>
      <c r="H13" s="72">
        <f t="shared" si="1"/>
        <v>0</v>
      </c>
      <c r="I13" s="73"/>
      <c r="J13" s="73"/>
      <c r="K13" s="74">
        <f t="shared" si="2"/>
        <v>0</v>
      </c>
      <c r="L13" s="74">
        <f t="shared" si="3"/>
        <v>0</v>
      </c>
      <c r="M13" s="74">
        <f t="shared" si="4"/>
        <v>0</v>
      </c>
      <c r="N13" s="74">
        <f t="shared" si="5"/>
        <v>0</v>
      </c>
      <c r="O13" s="75">
        <f t="shared" si="6"/>
        <v>0</v>
      </c>
      <c r="P13" s="76">
        <f t="shared" si="7"/>
        <v>0</v>
      </c>
    </row>
    <row r="14" spans="1:17" s="2" customFormat="1">
      <c r="A14" s="6">
        <v>5</v>
      </c>
      <c r="B14" s="5"/>
      <c r="C14" s="31" t="s">
        <v>118</v>
      </c>
      <c r="D14" s="32" t="s">
        <v>91</v>
      </c>
      <c r="E14" s="33">
        <v>4</v>
      </c>
      <c r="F14" s="70"/>
      <c r="G14" s="71"/>
      <c r="H14" s="72">
        <f t="shared" si="1"/>
        <v>0</v>
      </c>
      <c r="I14" s="73"/>
      <c r="J14" s="73"/>
      <c r="K14" s="74">
        <f t="shared" si="2"/>
        <v>0</v>
      </c>
      <c r="L14" s="74">
        <f t="shared" si="3"/>
        <v>0</v>
      </c>
      <c r="M14" s="74">
        <f t="shared" si="4"/>
        <v>0</v>
      </c>
      <c r="N14" s="74">
        <f t="shared" si="5"/>
        <v>0</v>
      </c>
      <c r="O14" s="75">
        <f t="shared" si="6"/>
        <v>0</v>
      </c>
      <c r="P14" s="76">
        <f t="shared" si="7"/>
        <v>0</v>
      </c>
    </row>
    <row r="15" spans="1:17" s="2" customFormat="1">
      <c r="A15" s="6">
        <v>6</v>
      </c>
      <c r="B15" s="5"/>
      <c r="C15" s="31" t="s">
        <v>119</v>
      </c>
      <c r="D15" s="32" t="s">
        <v>91</v>
      </c>
      <c r="E15" s="33">
        <v>1</v>
      </c>
      <c r="F15" s="70"/>
      <c r="G15" s="71"/>
      <c r="H15" s="72">
        <f t="shared" si="1"/>
        <v>0</v>
      </c>
      <c r="I15" s="73"/>
      <c r="J15" s="73"/>
      <c r="K15" s="74">
        <f t="shared" si="2"/>
        <v>0</v>
      </c>
      <c r="L15" s="74">
        <f t="shared" si="3"/>
        <v>0</v>
      </c>
      <c r="M15" s="74">
        <f t="shared" si="4"/>
        <v>0</v>
      </c>
      <c r="N15" s="74">
        <f t="shared" si="5"/>
        <v>0</v>
      </c>
      <c r="O15" s="75">
        <f t="shared" si="6"/>
        <v>0</v>
      </c>
      <c r="P15" s="76">
        <f t="shared" si="7"/>
        <v>0</v>
      </c>
    </row>
    <row r="16" spans="1:17" s="2" customFormat="1">
      <c r="A16" s="6">
        <v>7</v>
      </c>
      <c r="B16" s="5"/>
      <c r="C16" s="31" t="s">
        <v>120</v>
      </c>
      <c r="D16" s="32" t="s">
        <v>91</v>
      </c>
      <c r="E16" s="33">
        <v>2</v>
      </c>
      <c r="F16" s="70"/>
      <c r="G16" s="71"/>
      <c r="H16" s="72">
        <f t="shared" si="1"/>
        <v>0</v>
      </c>
      <c r="I16" s="73"/>
      <c r="J16" s="73"/>
      <c r="K16" s="74">
        <f t="shared" si="2"/>
        <v>0</v>
      </c>
      <c r="L16" s="74">
        <f t="shared" si="3"/>
        <v>0</v>
      </c>
      <c r="M16" s="74">
        <f t="shared" si="4"/>
        <v>0</v>
      </c>
      <c r="N16" s="74">
        <f t="shared" si="5"/>
        <v>0</v>
      </c>
      <c r="O16" s="75">
        <f t="shared" si="6"/>
        <v>0</v>
      </c>
      <c r="P16" s="76">
        <f t="shared" si="7"/>
        <v>0</v>
      </c>
    </row>
    <row r="17" spans="1:16" s="2" customFormat="1">
      <c r="A17" s="6">
        <v>8</v>
      </c>
      <c r="B17" s="5"/>
      <c r="C17" s="31" t="s">
        <v>121</v>
      </c>
      <c r="D17" s="32" t="s">
        <v>91</v>
      </c>
      <c r="E17" s="33">
        <v>18</v>
      </c>
      <c r="F17" s="70"/>
      <c r="G17" s="71"/>
      <c r="H17" s="72">
        <f t="shared" si="1"/>
        <v>0</v>
      </c>
      <c r="I17" s="73"/>
      <c r="J17" s="73"/>
      <c r="K17" s="74">
        <f t="shared" si="2"/>
        <v>0</v>
      </c>
      <c r="L17" s="74">
        <f t="shared" si="3"/>
        <v>0</v>
      </c>
      <c r="M17" s="74">
        <f t="shared" si="4"/>
        <v>0</v>
      </c>
      <c r="N17" s="74">
        <f t="shared" si="5"/>
        <v>0</v>
      </c>
      <c r="O17" s="75">
        <f t="shared" si="6"/>
        <v>0</v>
      </c>
      <c r="P17" s="76">
        <f t="shared" si="7"/>
        <v>0</v>
      </c>
    </row>
    <row r="18" spans="1:16" s="2" customFormat="1">
      <c r="A18" s="6">
        <v>9</v>
      </c>
      <c r="B18" s="5"/>
      <c r="C18" s="31" t="s">
        <v>122</v>
      </c>
      <c r="D18" s="32" t="s">
        <v>91</v>
      </c>
      <c r="E18" s="33">
        <v>4</v>
      </c>
      <c r="F18" s="70"/>
      <c r="G18" s="71"/>
      <c r="H18" s="72">
        <f t="shared" si="1"/>
        <v>0</v>
      </c>
      <c r="I18" s="73"/>
      <c r="J18" s="73"/>
      <c r="K18" s="74">
        <f t="shared" si="2"/>
        <v>0</v>
      </c>
      <c r="L18" s="74">
        <f t="shared" si="3"/>
        <v>0</v>
      </c>
      <c r="M18" s="74">
        <f t="shared" si="4"/>
        <v>0</v>
      </c>
      <c r="N18" s="74">
        <f t="shared" si="5"/>
        <v>0</v>
      </c>
      <c r="O18" s="75">
        <f t="shared" si="6"/>
        <v>0</v>
      </c>
      <c r="P18" s="76">
        <f t="shared" si="7"/>
        <v>0</v>
      </c>
    </row>
    <row r="19" spans="1:16" s="2" customFormat="1">
      <c r="A19" s="6">
        <v>10</v>
      </c>
      <c r="B19" s="5"/>
      <c r="C19" s="31" t="s">
        <v>123</v>
      </c>
      <c r="D19" s="32" t="s">
        <v>91</v>
      </c>
      <c r="E19" s="33">
        <v>3</v>
      </c>
      <c r="F19" s="70"/>
      <c r="G19" s="71"/>
      <c r="H19" s="72">
        <f t="shared" si="1"/>
        <v>0</v>
      </c>
      <c r="I19" s="73"/>
      <c r="J19" s="73"/>
      <c r="K19" s="74">
        <f t="shared" si="2"/>
        <v>0</v>
      </c>
      <c r="L19" s="74">
        <f t="shared" si="3"/>
        <v>0</v>
      </c>
      <c r="M19" s="74">
        <f t="shared" si="4"/>
        <v>0</v>
      </c>
      <c r="N19" s="74">
        <f t="shared" si="5"/>
        <v>0</v>
      </c>
      <c r="O19" s="75">
        <f t="shared" si="6"/>
        <v>0</v>
      </c>
      <c r="P19" s="76">
        <f t="shared" si="7"/>
        <v>0</v>
      </c>
    </row>
    <row r="20" spans="1:16" s="2" customFormat="1" ht="25.5">
      <c r="A20" s="6">
        <v>11</v>
      </c>
      <c r="B20" s="5"/>
      <c r="C20" s="31" t="s">
        <v>124</v>
      </c>
      <c r="D20" s="32" t="s">
        <v>91</v>
      </c>
      <c r="E20" s="33">
        <v>2</v>
      </c>
      <c r="F20" s="70"/>
      <c r="G20" s="71"/>
      <c r="H20" s="72">
        <f t="shared" si="1"/>
        <v>0</v>
      </c>
      <c r="I20" s="73"/>
      <c r="J20" s="73"/>
      <c r="K20" s="74">
        <f t="shared" si="2"/>
        <v>0</v>
      </c>
      <c r="L20" s="74">
        <f t="shared" si="3"/>
        <v>0</v>
      </c>
      <c r="M20" s="74">
        <f t="shared" si="4"/>
        <v>0</v>
      </c>
      <c r="N20" s="74">
        <f t="shared" si="5"/>
        <v>0</v>
      </c>
      <c r="O20" s="75">
        <f t="shared" si="6"/>
        <v>0</v>
      </c>
      <c r="P20" s="76">
        <f t="shared" si="7"/>
        <v>0</v>
      </c>
    </row>
    <row r="21" spans="1:16" s="2" customFormat="1" ht="25.5">
      <c r="A21" s="6">
        <v>12</v>
      </c>
      <c r="B21" s="5"/>
      <c r="C21" s="31" t="s">
        <v>125</v>
      </c>
      <c r="D21" s="32" t="s">
        <v>68</v>
      </c>
      <c r="E21" s="33">
        <v>2</v>
      </c>
      <c r="F21" s="70"/>
      <c r="G21" s="71"/>
      <c r="H21" s="72">
        <f t="shared" si="1"/>
        <v>0</v>
      </c>
      <c r="I21" s="73"/>
      <c r="J21" s="73"/>
      <c r="K21" s="74">
        <f t="shared" si="2"/>
        <v>0</v>
      </c>
      <c r="L21" s="74">
        <f t="shared" si="3"/>
        <v>0</v>
      </c>
      <c r="M21" s="74">
        <f t="shared" si="4"/>
        <v>0</v>
      </c>
      <c r="N21" s="74">
        <f t="shared" si="5"/>
        <v>0</v>
      </c>
      <c r="O21" s="75">
        <f t="shared" si="6"/>
        <v>0</v>
      </c>
      <c r="P21" s="76">
        <f t="shared" si="7"/>
        <v>0</v>
      </c>
    </row>
    <row r="22" spans="1:16" s="2" customFormat="1" ht="25.5">
      <c r="A22" s="6">
        <v>13</v>
      </c>
      <c r="B22" s="5"/>
      <c r="C22" s="31" t="s">
        <v>126</v>
      </c>
      <c r="D22" s="32" t="s">
        <v>68</v>
      </c>
      <c r="E22" s="33">
        <v>2</v>
      </c>
      <c r="F22" s="70"/>
      <c r="G22" s="71"/>
      <c r="H22" s="72">
        <f t="shared" si="1"/>
        <v>0</v>
      </c>
      <c r="I22" s="73"/>
      <c r="J22" s="73"/>
      <c r="K22" s="74">
        <f t="shared" si="2"/>
        <v>0</v>
      </c>
      <c r="L22" s="74">
        <f t="shared" si="3"/>
        <v>0</v>
      </c>
      <c r="M22" s="74">
        <f t="shared" si="4"/>
        <v>0</v>
      </c>
      <c r="N22" s="74">
        <f t="shared" si="5"/>
        <v>0</v>
      </c>
      <c r="O22" s="75">
        <f t="shared" si="6"/>
        <v>0</v>
      </c>
      <c r="P22" s="76">
        <f t="shared" si="7"/>
        <v>0</v>
      </c>
    </row>
    <row r="23" spans="1:16" s="2" customFormat="1" ht="25.5">
      <c r="A23" s="6">
        <v>14</v>
      </c>
      <c r="B23" s="5"/>
      <c r="C23" s="31" t="s">
        <v>127</v>
      </c>
      <c r="D23" s="32" t="s">
        <v>68</v>
      </c>
      <c r="E23" s="33">
        <v>1</v>
      </c>
      <c r="F23" s="70"/>
      <c r="G23" s="71"/>
      <c r="H23" s="72">
        <f t="shared" si="1"/>
        <v>0</v>
      </c>
      <c r="I23" s="73"/>
      <c r="J23" s="73"/>
      <c r="K23" s="74">
        <f t="shared" si="2"/>
        <v>0</v>
      </c>
      <c r="L23" s="74">
        <f t="shared" si="3"/>
        <v>0</v>
      </c>
      <c r="M23" s="74">
        <f t="shared" si="4"/>
        <v>0</v>
      </c>
      <c r="N23" s="74">
        <f t="shared" si="5"/>
        <v>0</v>
      </c>
      <c r="O23" s="75">
        <f t="shared" si="6"/>
        <v>0</v>
      </c>
      <c r="P23" s="76">
        <f t="shared" si="7"/>
        <v>0</v>
      </c>
    </row>
    <row r="24" spans="1:16" s="2" customFormat="1">
      <c r="A24" s="6">
        <v>15</v>
      </c>
      <c r="B24" s="5"/>
      <c r="C24" s="31" t="s">
        <v>128</v>
      </c>
      <c r="D24" s="32" t="s">
        <v>91</v>
      </c>
      <c r="E24" s="33">
        <v>1</v>
      </c>
      <c r="F24" s="70"/>
      <c r="G24" s="71"/>
      <c r="H24" s="72">
        <f t="shared" si="1"/>
        <v>0</v>
      </c>
      <c r="I24" s="73"/>
      <c r="J24" s="73"/>
      <c r="K24" s="74">
        <f t="shared" si="2"/>
        <v>0</v>
      </c>
      <c r="L24" s="74">
        <f t="shared" si="3"/>
        <v>0</v>
      </c>
      <c r="M24" s="74">
        <f t="shared" si="4"/>
        <v>0</v>
      </c>
      <c r="N24" s="74">
        <f t="shared" si="5"/>
        <v>0</v>
      </c>
      <c r="O24" s="75">
        <f t="shared" si="6"/>
        <v>0</v>
      </c>
      <c r="P24" s="76">
        <f t="shared" si="7"/>
        <v>0</v>
      </c>
    </row>
    <row r="25" spans="1:16" s="2" customFormat="1" ht="25.5">
      <c r="A25" s="6">
        <v>16</v>
      </c>
      <c r="B25" s="5"/>
      <c r="C25" s="31" t="s">
        <v>129</v>
      </c>
      <c r="D25" s="32" t="s">
        <v>91</v>
      </c>
      <c r="E25" s="33">
        <v>1</v>
      </c>
      <c r="F25" s="70"/>
      <c r="G25" s="71"/>
      <c r="H25" s="72">
        <f t="shared" si="1"/>
        <v>0</v>
      </c>
      <c r="I25" s="73"/>
      <c r="J25" s="73"/>
      <c r="K25" s="74">
        <f t="shared" si="2"/>
        <v>0</v>
      </c>
      <c r="L25" s="74">
        <f t="shared" si="3"/>
        <v>0</v>
      </c>
      <c r="M25" s="74">
        <f t="shared" si="4"/>
        <v>0</v>
      </c>
      <c r="N25" s="74">
        <f t="shared" si="5"/>
        <v>0</v>
      </c>
      <c r="O25" s="75">
        <f t="shared" si="6"/>
        <v>0</v>
      </c>
      <c r="P25" s="76">
        <f t="shared" si="7"/>
        <v>0</v>
      </c>
    </row>
    <row r="26" spans="1:16" s="2" customFormat="1">
      <c r="A26" s="6">
        <v>17</v>
      </c>
      <c r="B26" s="5"/>
      <c r="C26" s="31" t="s">
        <v>130</v>
      </c>
      <c r="D26" s="32" t="s">
        <v>91</v>
      </c>
      <c r="E26" s="33">
        <v>1</v>
      </c>
      <c r="F26" s="70"/>
      <c r="G26" s="71"/>
      <c r="H26" s="72">
        <f t="shared" si="1"/>
        <v>0</v>
      </c>
      <c r="I26" s="73"/>
      <c r="J26" s="73"/>
      <c r="K26" s="74">
        <f t="shared" si="2"/>
        <v>0</v>
      </c>
      <c r="L26" s="74">
        <f t="shared" si="3"/>
        <v>0</v>
      </c>
      <c r="M26" s="74">
        <f t="shared" si="4"/>
        <v>0</v>
      </c>
      <c r="N26" s="74">
        <f t="shared" si="5"/>
        <v>0</v>
      </c>
      <c r="O26" s="75">
        <f t="shared" si="6"/>
        <v>0</v>
      </c>
      <c r="P26" s="76">
        <f t="shared" si="7"/>
        <v>0</v>
      </c>
    </row>
    <row r="27" spans="1:16" s="2" customFormat="1">
      <c r="A27" s="6">
        <v>18</v>
      </c>
      <c r="B27" s="5"/>
      <c r="C27" s="31" t="s">
        <v>131</v>
      </c>
      <c r="D27" s="32" t="s">
        <v>91</v>
      </c>
      <c r="E27" s="33">
        <v>1</v>
      </c>
      <c r="F27" s="70"/>
      <c r="G27" s="71"/>
      <c r="H27" s="72">
        <f t="shared" si="1"/>
        <v>0</v>
      </c>
      <c r="I27" s="73"/>
      <c r="J27" s="73"/>
      <c r="K27" s="74">
        <f t="shared" si="2"/>
        <v>0</v>
      </c>
      <c r="L27" s="74">
        <f t="shared" si="3"/>
        <v>0</v>
      </c>
      <c r="M27" s="74">
        <f t="shared" si="4"/>
        <v>0</v>
      </c>
      <c r="N27" s="74">
        <f t="shared" si="5"/>
        <v>0</v>
      </c>
      <c r="O27" s="75">
        <f t="shared" si="6"/>
        <v>0</v>
      </c>
      <c r="P27" s="76">
        <f t="shared" si="7"/>
        <v>0</v>
      </c>
    </row>
    <row r="28" spans="1:16" s="2" customFormat="1" ht="13.5">
      <c r="A28" s="6"/>
      <c r="B28" s="5"/>
      <c r="C28" s="63" t="s">
        <v>132</v>
      </c>
      <c r="D28" s="32"/>
      <c r="E28" s="33"/>
      <c r="F28" s="77"/>
      <c r="G28" s="78"/>
      <c r="H28" s="72"/>
      <c r="I28" s="72"/>
      <c r="J28" s="72"/>
      <c r="K28" s="72"/>
      <c r="L28" s="72"/>
      <c r="M28" s="72"/>
      <c r="N28" s="72"/>
      <c r="O28" s="79"/>
      <c r="P28" s="80"/>
    </row>
    <row r="29" spans="1:16" s="2" customFormat="1">
      <c r="A29" s="6">
        <v>19</v>
      </c>
      <c r="B29" s="5"/>
      <c r="C29" s="31" t="s">
        <v>133</v>
      </c>
      <c r="D29" s="32" t="s">
        <v>30</v>
      </c>
      <c r="E29" s="33">
        <v>22</v>
      </c>
      <c r="F29" s="70"/>
      <c r="G29" s="71"/>
      <c r="H29" s="72">
        <f t="shared" si="1"/>
        <v>0</v>
      </c>
      <c r="I29" s="73"/>
      <c r="J29" s="73"/>
      <c r="K29" s="74">
        <f t="shared" si="2"/>
        <v>0</v>
      </c>
      <c r="L29" s="74">
        <f t="shared" si="3"/>
        <v>0</v>
      </c>
      <c r="M29" s="74">
        <f t="shared" si="4"/>
        <v>0</v>
      </c>
      <c r="N29" s="74">
        <f t="shared" si="5"/>
        <v>0</v>
      </c>
      <c r="O29" s="75">
        <f t="shared" si="6"/>
        <v>0</v>
      </c>
      <c r="P29" s="76">
        <f t="shared" si="7"/>
        <v>0</v>
      </c>
    </row>
    <row r="30" spans="1:16" s="2" customFormat="1">
      <c r="A30" s="6">
        <v>20</v>
      </c>
      <c r="B30" s="5"/>
      <c r="C30" s="31" t="s">
        <v>134</v>
      </c>
      <c r="D30" s="32" t="s">
        <v>30</v>
      </c>
      <c r="E30" s="33">
        <v>36</v>
      </c>
      <c r="F30" s="70"/>
      <c r="G30" s="71"/>
      <c r="H30" s="72">
        <f t="shared" si="1"/>
        <v>0</v>
      </c>
      <c r="I30" s="73"/>
      <c r="J30" s="73"/>
      <c r="K30" s="74">
        <f t="shared" si="2"/>
        <v>0</v>
      </c>
      <c r="L30" s="74">
        <f t="shared" si="3"/>
        <v>0</v>
      </c>
      <c r="M30" s="74">
        <f t="shared" si="4"/>
        <v>0</v>
      </c>
      <c r="N30" s="74">
        <f t="shared" si="5"/>
        <v>0</v>
      </c>
      <c r="O30" s="75">
        <f t="shared" si="6"/>
        <v>0</v>
      </c>
      <c r="P30" s="76">
        <f t="shared" si="7"/>
        <v>0</v>
      </c>
    </row>
    <row r="31" spans="1:16" s="2" customFormat="1">
      <c r="A31" s="6">
        <v>21</v>
      </c>
      <c r="B31" s="5"/>
      <c r="C31" s="31" t="s">
        <v>135</v>
      </c>
      <c r="D31" s="32" t="s">
        <v>91</v>
      </c>
      <c r="E31" s="33">
        <v>1</v>
      </c>
      <c r="F31" s="70"/>
      <c r="G31" s="71"/>
      <c r="H31" s="72">
        <f t="shared" si="1"/>
        <v>0</v>
      </c>
      <c r="I31" s="73"/>
      <c r="J31" s="73"/>
      <c r="K31" s="74">
        <f t="shared" si="2"/>
        <v>0</v>
      </c>
      <c r="L31" s="74">
        <f t="shared" si="3"/>
        <v>0</v>
      </c>
      <c r="M31" s="74">
        <f t="shared" si="4"/>
        <v>0</v>
      </c>
      <c r="N31" s="74">
        <f t="shared" si="5"/>
        <v>0</v>
      </c>
      <c r="O31" s="75">
        <f t="shared" si="6"/>
        <v>0</v>
      </c>
      <c r="P31" s="76">
        <f t="shared" si="7"/>
        <v>0</v>
      </c>
    </row>
    <row r="32" spans="1:16" s="2" customFormat="1">
      <c r="A32" s="6">
        <v>22</v>
      </c>
      <c r="B32" s="5"/>
      <c r="C32" s="31" t="s">
        <v>136</v>
      </c>
      <c r="D32" s="32" t="s">
        <v>91</v>
      </c>
      <c r="E32" s="33">
        <v>5</v>
      </c>
      <c r="F32" s="70"/>
      <c r="G32" s="71"/>
      <c r="H32" s="72">
        <f t="shared" si="1"/>
        <v>0</v>
      </c>
      <c r="I32" s="73"/>
      <c r="J32" s="73"/>
      <c r="K32" s="74">
        <f t="shared" si="2"/>
        <v>0</v>
      </c>
      <c r="L32" s="74">
        <f t="shared" si="3"/>
        <v>0</v>
      </c>
      <c r="M32" s="74">
        <f t="shared" si="4"/>
        <v>0</v>
      </c>
      <c r="N32" s="74">
        <f t="shared" si="5"/>
        <v>0</v>
      </c>
      <c r="O32" s="75">
        <f t="shared" si="6"/>
        <v>0</v>
      </c>
      <c r="P32" s="76">
        <f t="shared" si="7"/>
        <v>0</v>
      </c>
    </row>
    <row r="33" spans="1:16" s="2" customFormat="1">
      <c r="A33" s="6">
        <v>23</v>
      </c>
      <c r="B33" s="5"/>
      <c r="C33" s="31" t="s">
        <v>137</v>
      </c>
      <c r="D33" s="32" t="s">
        <v>91</v>
      </c>
      <c r="E33" s="33">
        <v>3</v>
      </c>
      <c r="F33" s="70"/>
      <c r="G33" s="71"/>
      <c r="H33" s="72">
        <f t="shared" si="1"/>
        <v>0</v>
      </c>
      <c r="I33" s="73"/>
      <c r="J33" s="73"/>
      <c r="K33" s="74">
        <f t="shared" si="2"/>
        <v>0</v>
      </c>
      <c r="L33" s="74">
        <f t="shared" si="3"/>
        <v>0</v>
      </c>
      <c r="M33" s="74">
        <f t="shared" si="4"/>
        <v>0</v>
      </c>
      <c r="N33" s="74">
        <f t="shared" si="5"/>
        <v>0</v>
      </c>
      <c r="O33" s="75">
        <f t="shared" si="6"/>
        <v>0</v>
      </c>
      <c r="P33" s="76">
        <f t="shared" si="7"/>
        <v>0</v>
      </c>
    </row>
    <row r="34" spans="1:16" s="2" customFormat="1">
      <c r="A34" s="6">
        <v>24</v>
      </c>
      <c r="B34" s="5"/>
      <c r="C34" s="31" t="s">
        <v>138</v>
      </c>
      <c r="D34" s="32" t="s">
        <v>91</v>
      </c>
      <c r="E34" s="33">
        <v>15</v>
      </c>
      <c r="F34" s="70"/>
      <c r="G34" s="71"/>
      <c r="H34" s="72">
        <f t="shared" si="1"/>
        <v>0</v>
      </c>
      <c r="I34" s="73"/>
      <c r="J34" s="73"/>
      <c r="K34" s="74">
        <f t="shared" si="2"/>
        <v>0</v>
      </c>
      <c r="L34" s="74">
        <f t="shared" si="3"/>
        <v>0</v>
      </c>
      <c r="M34" s="74">
        <f t="shared" si="4"/>
        <v>0</v>
      </c>
      <c r="N34" s="74">
        <f t="shared" si="5"/>
        <v>0</v>
      </c>
      <c r="O34" s="75">
        <f t="shared" si="6"/>
        <v>0</v>
      </c>
      <c r="P34" s="76">
        <f t="shared" si="7"/>
        <v>0</v>
      </c>
    </row>
    <row r="35" spans="1:16" s="2" customFormat="1">
      <c r="A35" s="6">
        <v>25</v>
      </c>
      <c r="B35" s="5"/>
      <c r="C35" s="31" t="s">
        <v>139</v>
      </c>
      <c r="D35" s="32" t="s">
        <v>91</v>
      </c>
      <c r="E35" s="33">
        <v>11</v>
      </c>
      <c r="F35" s="70"/>
      <c r="G35" s="71"/>
      <c r="H35" s="72">
        <f t="shared" si="1"/>
        <v>0</v>
      </c>
      <c r="I35" s="73"/>
      <c r="J35" s="73"/>
      <c r="K35" s="74">
        <f t="shared" si="2"/>
        <v>0</v>
      </c>
      <c r="L35" s="74">
        <f t="shared" si="3"/>
        <v>0</v>
      </c>
      <c r="M35" s="74">
        <f t="shared" si="4"/>
        <v>0</v>
      </c>
      <c r="N35" s="74">
        <f t="shared" si="5"/>
        <v>0</v>
      </c>
      <c r="O35" s="75">
        <f t="shared" si="6"/>
        <v>0</v>
      </c>
      <c r="P35" s="76">
        <f t="shared" si="7"/>
        <v>0</v>
      </c>
    </row>
    <row r="36" spans="1:16" s="2" customFormat="1" ht="25.5">
      <c r="A36" s="6">
        <v>26</v>
      </c>
      <c r="B36" s="5"/>
      <c r="C36" s="31" t="s">
        <v>140</v>
      </c>
      <c r="D36" s="32" t="s">
        <v>91</v>
      </c>
      <c r="E36" s="33">
        <v>10</v>
      </c>
      <c r="F36" s="70"/>
      <c r="G36" s="71"/>
      <c r="H36" s="72">
        <f t="shared" si="1"/>
        <v>0</v>
      </c>
      <c r="I36" s="73"/>
      <c r="J36" s="73"/>
      <c r="K36" s="74">
        <f t="shared" si="2"/>
        <v>0</v>
      </c>
      <c r="L36" s="74">
        <f t="shared" si="3"/>
        <v>0</v>
      </c>
      <c r="M36" s="74">
        <f t="shared" si="4"/>
        <v>0</v>
      </c>
      <c r="N36" s="74">
        <f t="shared" si="5"/>
        <v>0</v>
      </c>
      <c r="O36" s="75">
        <f t="shared" si="6"/>
        <v>0</v>
      </c>
      <c r="P36" s="76">
        <f t="shared" si="7"/>
        <v>0</v>
      </c>
    </row>
    <row r="37" spans="1:16" s="2" customFormat="1">
      <c r="A37" s="6">
        <v>27</v>
      </c>
      <c r="B37" s="5"/>
      <c r="C37" s="31" t="s">
        <v>141</v>
      </c>
      <c r="D37" s="32" t="s">
        <v>91</v>
      </c>
      <c r="E37" s="33">
        <v>1</v>
      </c>
      <c r="F37" s="70"/>
      <c r="G37" s="71"/>
      <c r="H37" s="72">
        <f t="shared" si="1"/>
        <v>0</v>
      </c>
      <c r="I37" s="73"/>
      <c r="J37" s="73"/>
      <c r="K37" s="74">
        <f t="shared" si="2"/>
        <v>0</v>
      </c>
      <c r="L37" s="74">
        <f t="shared" si="3"/>
        <v>0</v>
      </c>
      <c r="M37" s="74">
        <f t="shared" si="4"/>
        <v>0</v>
      </c>
      <c r="N37" s="74">
        <f t="shared" si="5"/>
        <v>0</v>
      </c>
      <c r="O37" s="75">
        <f t="shared" si="6"/>
        <v>0</v>
      </c>
      <c r="P37" s="76">
        <f t="shared" si="7"/>
        <v>0</v>
      </c>
    </row>
    <row r="38" spans="1:16" s="2" customFormat="1">
      <c r="A38" s="6">
        <v>28</v>
      </c>
      <c r="B38" s="5"/>
      <c r="C38" s="31" t="s">
        <v>142</v>
      </c>
      <c r="D38" s="32" t="s">
        <v>68</v>
      </c>
      <c r="E38" s="33">
        <v>2</v>
      </c>
      <c r="F38" s="70"/>
      <c r="G38" s="71"/>
      <c r="H38" s="72">
        <f t="shared" si="1"/>
        <v>0</v>
      </c>
      <c r="I38" s="73"/>
      <c r="J38" s="73"/>
      <c r="K38" s="74">
        <f t="shared" si="2"/>
        <v>0</v>
      </c>
      <c r="L38" s="74">
        <f t="shared" si="3"/>
        <v>0</v>
      </c>
      <c r="M38" s="74">
        <f t="shared" si="4"/>
        <v>0</v>
      </c>
      <c r="N38" s="74">
        <f t="shared" si="5"/>
        <v>0</v>
      </c>
      <c r="O38" s="75">
        <f t="shared" si="6"/>
        <v>0</v>
      </c>
      <c r="P38" s="76">
        <f t="shared" si="7"/>
        <v>0</v>
      </c>
    </row>
    <row r="39" spans="1:16" s="2" customFormat="1">
      <c r="A39" s="6">
        <v>29</v>
      </c>
      <c r="B39" s="5"/>
      <c r="C39" s="31" t="s">
        <v>143</v>
      </c>
      <c r="D39" s="32" t="s">
        <v>68</v>
      </c>
      <c r="E39" s="33">
        <v>1</v>
      </c>
      <c r="F39" s="70"/>
      <c r="G39" s="71"/>
      <c r="H39" s="72">
        <f t="shared" si="1"/>
        <v>0</v>
      </c>
      <c r="I39" s="73"/>
      <c r="J39" s="73"/>
      <c r="K39" s="74">
        <f t="shared" si="2"/>
        <v>0</v>
      </c>
      <c r="L39" s="74">
        <f t="shared" si="3"/>
        <v>0</v>
      </c>
      <c r="M39" s="74">
        <f t="shared" si="4"/>
        <v>0</v>
      </c>
      <c r="N39" s="74">
        <f t="shared" si="5"/>
        <v>0</v>
      </c>
      <c r="O39" s="75">
        <f t="shared" si="6"/>
        <v>0</v>
      </c>
      <c r="P39" s="76">
        <f t="shared" si="7"/>
        <v>0</v>
      </c>
    </row>
    <row r="40" spans="1:16" s="2" customFormat="1" ht="25.5">
      <c r="A40" s="6">
        <v>30</v>
      </c>
      <c r="B40" s="5"/>
      <c r="C40" s="31" t="s">
        <v>144</v>
      </c>
      <c r="D40" s="32" t="s">
        <v>30</v>
      </c>
      <c r="E40" s="33">
        <v>10</v>
      </c>
      <c r="F40" s="70"/>
      <c r="G40" s="71"/>
      <c r="H40" s="72">
        <f t="shared" si="1"/>
        <v>0</v>
      </c>
      <c r="I40" s="73"/>
      <c r="J40" s="73"/>
      <c r="K40" s="74">
        <f t="shared" si="2"/>
        <v>0</v>
      </c>
      <c r="L40" s="74">
        <f t="shared" si="3"/>
        <v>0</v>
      </c>
      <c r="M40" s="74">
        <f t="shared" si="4"/>
        <v>0</v>
      </c>
      <c r="N40" s="74">
        <f t="shared" si="5"/>
        <v>0</v>
      </c>
      <c r="O40" s="75">
        <f t="shared" si="6"/>
        <v>0</v>
      </c>
      <c r="P40" s="76">
        <f t="shared" si="7"/>
        <v>0</v>
      </c>
    </row>
    <row r="41" spans="1:16" s="2" customFormat="1" ht="25.5">
      <c r="A41" s="6">
        <v>31</v>
      </c>
      <c r="B41" s="5"/>
      <c r="C41" s="31" t="s">
        <v>145</v>
      </c>
      <c r="D41" s="32" t="s">
        <v>30</v>
      </c>
      <c r="E41" s="33">
        <v>28</v>
      </c>
      <c r="F41" s="70"/>
      <c r="G41" s="71"/>
      <c r="H41" s="72">
        <f t="shared" si="1"/>
        <v>0</v>
      </c>
      <c r="I41" s="73"/>
      <c r="J41" s="73"/>
      <c r="K41" s="74">
        <f t="shared" si="2"/>
        <v>0</v>
      </c>
      <c r="L41" s="74">
        <f t="shared" si="3"/>
        <v>0</v>
      </c>
      <c r="M41" s="74">
        <f t="shared" si="4"/>
        <v>0</v>
      </c>
      <c r="N41" s="74">
        <f t="shared" si="5"/>
        <v>0</v>
      </c>
      <c r="O41" s="75">
        <f t="shared" si="6"/>
        <v>0</v>
      </c>
      <c r="P41" s="76">
        <f t="shared" si="7"/>
        <v>0</v>
      </c>
    </row>
    <row r="42" spans="1:16" s="2" customFormat="1" ht="25.5">
      <c r="A42" s="6">
        <v>32</v>
      </c>
      <c r="B42" s="5"/>
      <c r="C42" s="31" t="s">
        <v>146</v>
      </c>
      <c r="D42" s="32" t="s">
        <v>91</v>
      </c>
      <c r="E42" s="33">
        <v>12</v>
      </c>
      <c r="F42" s="70"/>
      <c r="G42" s="71"/>
      <c r="H42" s="72">
        <f t="shared" si="1"/>
        <v>0</v>
      </c>
      <c r="I42" s="73"/>
      <c r="J42" s="73"/>
      <c r="K42" s="74">
        <f t="shared" si="2"/>
        <v>0</v>
      </c>
      <c r="L42" s="74">
        <f t="shared" si="3"/>
        <v>0</v>
      </c>
      <c r="M42" s="74">
        <f t="shared" si="4"/>
        <v>0</v>
      </c>
      <c r="N42" s="74">
        <f t="shared" si="5"/>
        <v>0</v>
      </c>
      <c r="O42" s="75">
        <f t="shared" si="6"/>
        <v>0</v>
      </c>
      <c r="P42" s="76">
        <f t="shared" si="7"/>
        <v>0</v>
      </c>
    </row>
    <row r="43" spans="1:16" s="2" customFormat="1" ht="25.5">
      <c r="A43" s="6">
        <v>33</v>
      </c>
      <c r="B43" s="5"/>
      <c r="C43" s="31" t="s">
        <v>147</v>
      </c>
      <c r="D43" s="32" t="s">
        <v>91</v>
      </c>
      <c r="E43" s="33">
        <v>8</v>
      </c>
      <c r="F43" s="70"/>
      <c r="G43" s="71"/>
      <c r="H43" s="72">
        <f t="shared" si="1"/>
        <v>0</v>
      </c>
      <c r="I43" s="73"/>
      <c r="J43" s="73"/>
      <c r="K43" s="74">
        <f t="shared" si="2"/>
        <v>0</v>
      </c>
      <c r="L43" s="74">
        <f t="shared" si="3"/>
        <v>0</v>
      </c>
      <c r="M43" s="74">
        <f t="shared" si="4"/>
        <v>0</v>
      </c>
      <c r="N43" s="74">
        <f t="shared" si="5"/>
        <v>0</v>
      </c>
      <c r="O43" s="75">
        <f t="shared" si="6"/>
        <v>0</v>
      </c>
      <c r="P43" s="76">
        <f t="shared" si="7"/>
        <v>0</v>
      </c>
    </row>
    <row r="44" spans="1:16" s="2" customFormat="1" ht="31.5" customHeight="1">
      <c r="A44" s="6">
        <v>34</v>
      </c>
      <c r="B44" s="5"/>
      <c r="C44" s="31" t="s">
        <v>148</v>
      </c>
      <c r="D44" s="32" t="s">
        <v>68</v>
      </c>
      <c r="E44" s="33">
        <v>1</v>
      </c>
      <c r="F44" s="70"/>
      <c r="G44" s="71"/>
      <c r="H44" s="72">
        <f t="shared" si="1"/>
        <v>0</v>
      </c>
      <c r="I44" s="73"/>
      <c r="J44" s="73"/>
      <c r="K44" s="74">
        <f t="shared" si="2"/>
        <v>0</v>
      </c>
      <c r="L44" s="74">
        <f t="shared" si="3"/>
        <v>0</v>
      </c>
      <c r="M44" s="74">
        <f t="shared" si="4"/>
        <v>0</v>
      </c>
      <c r="N44" s="74">
        <f t="shared" si="5"/>
        <v>0</v>
      </c>
      <c r="O44" s="75">
        <f t="shared" si="6"/>
        <v>0</v>
      </c>
      <c r="P44" s="76">
        <f t="shared" si="7"/>
        <v>0</v>
      </c>
    </row>
    <row r="45" spans="1:16" s="2" customFormat="1">
      <c r="A45" s="6">
        <v>35</v>
      </c>
      <c r="B45" s="6"/>
      <c r="C45" s="31" t="s">
        <v>149</v>
      </c>
      <c r="D45" s="32" t="s">
        <v>150</v>
      </c>
      <c r="E45" s="33">
        <v>1</v>
      </c>
      <c r="F45" s="70"/>
      <c r="G45" s="71"/>
      <c r="H45" s="72">
        <f t="shared" si="1"/>
        <v>0</v>
      </c>
      <c r="I45" s="73"/>
      <c r="J45" s="73"/>
      <c r="K45" s="74">
        <f t="shared" si="2"/>
        <v>0</v>
      </c>
      <c r="L45" s="74">
        <f t="shared" si="3"/>
        <v>0</v>
      </c>
      <c r="M45" s="74">
        <f t="shared" si="4"/>
        <v>0</v>
      </c>
      <c r="N45" s="74">
        <f t="shared" si="5"/>
        <v>0</v>
      </c>
      <c r="O45" s="75">
        <f t="shared" si="6"/>
        <v>0</v>
      </c>
      <c r="P45" s="76">
        <f t="shared" si="7"/>
        <v>0</v>
      </c>
    </row>
    <row r="46" spans="1:16">
      <c r="A46" s="28" t="s">
        <v>2</v>
      </c>
      <c r="B46" s="6" t="s">
        <v>2</v>
      </c>
      <c r="C46" s="87" t="s">
        <v>3</v>
      </c>
      <c r="D46" s="87"/>
      <c r="E46" s="6" t="s">
        <v>2</v>
      </c>
      <c r="F46" s="6" t="s">
        <v>2</v>
      </c>
      <c r="G46" s="6" t="s">
        <v>2</v>
      </c>
      <c r="H46" s="6" t="s">
        <v>2</v>
      </c>
      <c r="I46" s="6" t="s">
        <v>2</v>
      </c>
      <c r="J46" s="6" t="s">
        <v>2</v>
      </c>
      <c r="K46" s="6" t="s">
        <v>2</v>
      </c>
      <c r="L46" s="29">
        <f>SUM(L9:L45)</f>
        <v>0</v>
      </c>
      <c r="M46" s="29">
        <f t="shared" ref="M46:P46" si="8">SUM(M9:M45)</f>
        <v>0</v>
      </c>
      <c r="N46" s="29">
        <f t="shared" si="8"/>
        <v>0</v>
      </c>
      <c r="O46" s="29">
        <f t="shared" si="8"/>
        <v>0</v>
      </c>
      <c r="P46" s="29">
        <f t="shared" si="8"/>
        <v>0</v>
      </c>
    </row>
    <row r="47" spans="1:16">
      <c r="A47" s="26" t="s">
        <v>2</v>
      </c>
      <c r="B47" s="21" t="s">
        <v>2</v>
      </c>
      <c r="C47" s="81" t="s">
        <v>61</v>
      </c>
      <c r="D47" s="82"/>
      <c r="E47" s="82"/>
      <c r="F47" s="82"/>
      <c r="G47" s="82"/>
      <c r="H47" s="82"/>
      <c r="I47" s="82"/>
      <c r="J47" s="82"/>
      <c r="K47" s="83"/>
      <c r="L47" s="27"/>
      <c r="M47" s="73"/>
      <c r="N47" s="73"/>
      <c r="O47" s="95"/>
      <c r="P47" s="96">
        <f>SUM(M47:O47)</f>
        <v>0</v>
      </c>
    </row>
    <row r="48" spans="1:16">
      <c r="A48" s="17" t="s">
        <v>2</v>
      </c>
      <c r="B48" s="16" t="s">
        <v>2</v>
      </c>
      <c r="C48" s="92" t="s">
        <v>62</v>
      </c>
      <c r="D48" s="93"/>
      <c r="E48" s="93"/>
      <c r="F48" s="93"/>
      <c r="G48" s="93"/>
      <c r="H48" s="93"/>
      <c r="I48" s="93"/>
      <c r="J48" s="93"/>
      <c r="K48" s="94"/>
      <c r="L48" s="18"/>
      <c r="M48" s="19">
        <f>M46+M47</f>
        <v>0</v>
      </c>
      <c r="N48" s="19">
        <f t="shared" ref="N48:P48" si="9">N46+N47</f>
        <v>0</v>
      </c>
      <c r="O48" s="19">
        <f t="shared" si="9"/>
        <v>0</v>
      </c>
      <c r="P48" s="19">
        <f t="shared" si="9"/>
        <v>0</v>
      </c>
    </row>
    <row r="51" spans="1:17">
      <c r="A51" s="89" t="s">
        <v>220</v>
      </c>
      <c r="B51" s="90"/>
      <c r="C51" s="90"/>
      <c r="D51" s="90"/>
      <c r="E51" s="90"/>
      <c r="F51" s="90"/>
      <c r="G51" s="64"/>
      <c r="H51" s="65"/>
      <c r="I51" s="64"/>
      <c r="J51" s="66"/>
      <c r="K51" s="66"/>
      <c r="L51" s="66"/>
      <c r="M51" s="67"/>
      <c r="N51" s="66"/>
      <c r="O51" s="66"/>
      <c r="P51" s="66"/>
    </row>
    <row r="52" spans="1:17">
      <c r="A52" s="91" t="s">
        <v>221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7">
      <c r="A53" s="68"/>
      <c r="B53" s="69"/>
      <c r="C53" s="64"/>
      <c r="D53" s="64"/>
      <c r="E53" s="64"/>
      <c r="F53" s="65"/>
      <c r="G53" s="64"/>
      <c r="H53" s="66"/>
      <c r="I53" s="66"/>
      <c r="J53" s="66"/>
      <c r="K53" s="67"/>
      <c r="L53" s="66"/>
      <c r="M53" s="66"/>
      <c r="N53" s="66"/>
      <c r="O53" s="66"/>
      <c r="P53" s="66"/>
    </row>
    <row r="54" spans="1:17">
      <c r="A54" s="89" t="s">
        <v>222</v>
      </c>
      <c r="B54" s="90"/>
      <c r="C54" s="90"/>
      <c r="D54" s="64"/>
      <c r="E54" s="64"/>
      <c r="F54" s="64"/>
      <c r="G54" s="65"/>
      <c r="H54" s="64"/>
      <c r="I54" s="66"/>
      <c r="J54" s="66"/>
      <c r="K54" s="66"/>
      <c r="L54" s="67"/>
      <c r="M54" s="66"/>
      <c r="N54" s="66"/>
      <c r="O54" s="66"/>
      <c r="P54" s="66"/>
    </row>
    <row r="55" spans="1:17">
      <c r="A55" s="68"/>
      <c r="B55" s="69"/>
      <c r="C55" s="64"/>
      <c r="D55" s="64"/>
      <c r="E55" s="64"/>
      <c r="F55" s="64"/>
      <c r="G55" s="65"/>
      <c r="H55" s="64"/>
      <c r="I55" s="66"/>
      <c r="J55" s="66"/>
      <c r="K55" s="66"/>
      <c r="L55" s="67"/>
      <c r="M55" s="66"/>
      <c r="N55" s="66"/>
      <c r="O55" s="66"/>
      <c r="P55" s="66"/>
    </row>
    <row r="56" spans="1:17">
      <c r="A56" s="89" t="s">
        <v>223</v>
      </c>
      <c r="B56" s="90"/>
      <c r="C56" s="90"/>
      <c r="D56" s="64"/>
      <c r="E56" s="64"/>
      <c r="F56" s="64"/>
      <c r="G56" s="65"/>
      <c r="H56" s="64"/>
      <c r="I56" s="66"/>
      <c r="J56" s="66"/>
      <c r="K56" s="66"/>
      <c r="L56" s="67"/>
      <c r="M56" s="66"/>
      <c r="N56" s="66"/>
      <c r="O56" s="66"/>
      <c r="P56" s="66"/>
    </row>
    <row r="57" spans="1:17" s="1" customFormat="1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1" customFormat="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1" customFormat="1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s="1" customFormat="1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s="1" customFormat="1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s="1" customFormat="1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s="1" customFormat="1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s="1" customFormat="1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8" spans="2:17" s="1" customFormat="1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84" spans="2:17" s="1" customFormat="1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100" spans="2:17" s="1" customFormat="1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</sheetData>
  <autoFilter ref="F7:P45"/>
  <mergeCells count="13">
    <mergeCell ref="A51:F51"/>
    <mergeCell ref="A52:P52"/>
    <mergeCell ref="A54:C54"/>
    <mergeCell ref="A56:C56"/>
    <mergeCell ref="C46:D46"/>
    <mergeCell ref="C47:K47"/>
    <mergeCell ref="C48:K48"/>
    <mergeCell ref="A1:P1"/>
    <mergeCell ref="D6:D7"/>
    <mergeCell ref="E6:E7"/>
    <mergeCell ref="F6:K6"/>
    <mergeCell ref="L6:P6"/>
    <mergeCell ref="A4:G4"/>
  </mergeCells>
  <pageMargins left="0.24" right="0.17" top="0.53" bottom="0.52" header="0.5" footer="0.5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35"/>
  </sheetPr>
  <dimension ref="A1:Q79"/>
  <sheetViews>
    <sheetView showZeros="0" zoomScale="86" zoomScaleNormal="86" workbookViewId="0">
      <selection activeCell="Q27" sqref="Q27"/>
    </sheetView>
  </sheetViews>
  <sheetFormatPr defaultColWidth="9.33203125" defaultRowHeight="12.75"/>
  <cols>
    <col min="1" max="1" width="5.5" style="1" customWidth="1"/>
    <col min="3" max="3" width="38.5" customWidth="1"/>
    <col min="4" max="4" width="8.83203125" customWidth="1"/>
    <col min="5" max="5" width="10.83203125" customWidth="1"/>
    <col min="12" max="12" width="9.83203125" bestFit="1" customWidth="1"/>
    <col min="13" max="16" width="11.33203125" customWidth="1"/>
  </cols>
  <sheetData>
    <row r="1" spans="1:17" s="2" customFormat="1" ht="15.75">
      <c r="A1" s="88" t="s">
        <v>165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7" s="2" customFormat="1" ht="15.75">
      <c r="A2" s="20"/>
      <c r="B2" s="20"/>
      <c r="C2" s="20"/>
      <c r="D2" s="20"/>
      <c r="E2" s="20"/>
      <c r="F2" s="20"/>
      <c r="G2" s="20" t="s">
        <v>152</v>
      </c>
      <c r="H2" s="20"/>
      <c r="I2" s="20"/>
      <c r="J2" s="20"/>
      <c r="K2" s="20"/>
      <c r="L2" s="20"/>
      <c r="M2" s="20"/>
      <c r="N2" s="20"/>
      <c r="O2" s="20"/>
      <c r="P2" s="20"/>
    </row>
    <row r="3" spans="1:17" s="2" customFormat="1" ht="15.7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s="2" customFormat="1" ht="15.75" customHeight="1">
      <c r="A4" s="84" t="s">
        <v>218</v>
      </c>
      <c r="B4" s="84"/>
      <c r="C4" s="84"/>
      <c r="D4" s="85"/>
      <c r="E4" s="85"/>
      <c r="F4" s="85"/>
      <c r="G4" s="85"/>
    </row>
    <row r="5" spans="1:17" s="2" customFormat="1" ht="15.75">
      <c r="A5" s="3" t="s">
        <v>219</v>
      </c>
      <c r="B5" s="4"/>
    </row>
    <row r="6" spans="1:17" s="11" customFormat="1" ht="13.5" customHeight="1">
      <c r="A6" s="7" t="s">
        <v>0</v>
      </c>
      <c r="B6" s="8" t="s">
        <v>5</v>
      </c>
      <c r="C6" s="9" t="s">
        <v>6</v>
      </c>
      <c r="D6" s="86" t="s">
        <v>7</v>
      </c>
      <c r="E6" s="86" t="s">
        <v>8</v>
      </c>
      <c r="F6" s="86" t="s">
        <v>9</v>
      </c>
      <c r="G6" s="86"/>
      <c r="H6" s="86"/>
      <c r="I6" s="86"/>
      <c r="J6" s="86"/>
      <c r="K6" s="86"/>
      <c r="L6" s="86" t="s">
        <v>10</v>
      </c>
      <c r="M6" s="86"/>
      <c r="N6" s="86"/>
      <c r="O6" s="86"/>
      <c r="P6" s="86"/>
      <c r="Q6" s="10"/>
    </row>
    <row r="7" spans="1:17" s="11" customFormat="1" ht="48">
      <c r="A7" s="12" t="s">
        <v>1</v>
      </c>
      <c r="B7" s="13"/>
      <c r="C7" s="14" t="s">
        <v>11</v>
      </c>
      <c r="D7" s="86"/>
      <c r="E7" s="86"/>
      <c r="F7" s="56" t="s">
        <v>12</v>
      </c>
      <c r="G7" s="56" t="s">
        <v>13</v>
      </c>
      <c r="H7" s="56" t="s">
        <v>14</v>
      </c>
      <c r="I7" s="56" t="s">
        <v>15</v>
      </c>
      <c r="J7" s="56" t="s">
        <v>16</v>
      </c>
      <c r="K7" s="56" t="s">
        <v>17</v>
      </c>
      <c r="L7" s="56" t="s">
        <v>18</v>
      </c>
      <c r="M7" s="56" t="s">
        <v>14</v>
      </c>
      <c r="N7" s="56" t="s">
        <v>15</v>
      </c>
      <c r="O7" s="56" t="s">
        <v>16</v>
      </c>
      <c r="P7" s="56" t="s">
        <v>17</v>
      </c>
    </row>
    <row r="8" spans="1:17" s="11" customFormat="1" ht="10.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</row>
    <row r="9" spans="1:17" s="2" customFormat="1" ht="38.25">
      <c r="A9" s="22">
        <v>1</v>
      </c>
      <c r="B9" s="6"/>
      <c r="C9" s="6" t="s">
        <v>153</v>
      </c>
      <c r="D9" s="23" t="s">
        <v>91</v>
      </c>
      <c r="E9" s="23">
        <v>2</v>
      </c>
      <c r="F9" s="70"/>
      <c r="G9" s="71"/>
      <c r="H9" s="72">
        <f t="shared" ref="H9" si="0">ROUND(F9*G9,2)</f>
        <v>0</v>
      </c>
      <c r="I9" s="73"/>
      <c r="J9" s="73"/>
      <c r="K9" s="74">
        <f>SUM(H9:J9)</f>
        <v>0</v>
      </c>
      <c r="L9" s="74">
        <f>ROUND(E9*F9,2)</f>
        <v>0</v>
      </c>
      <c r="M9" s="74">
        <f>ROUND(E9*H9,2)</f>
        <v>0</v>
      </c>
      <c r="N9" s="74">
        <f>ROUND(E9*I9,2)</f>
        <v>0</v>
      </c>
      <c r="O9" s="75">
        <f>ROUND(E9*J9,2)</f>
        <v>0</v>
      </c>
      <c r="P9" s="76">
        <f>SUM(M9:O9)</f>
        <v>0</v>
      </c>
    </row>
    <row r="10" spans="1:17" s="2" customFormat="1" ht="38.25">
      <c r="A10" s="22">
        <v>2</v>
      </c>
      <c r="B10" s="6"/>
      <c r="C10" s="31" t="s">
        <v>154</v>
      </c>
      <c r="D10" s="32" t="s">
        <v>91</v>
      </c>
      <c r="E10" s="33">
        <v>1</v>
      </c>
      <c r="F10" s="70"/>
      <c r="G10" s="71"/>
      <c r="H10" s="72">
        <f t="shared" ref="H10:H24" si="1">ROUND(F10*G10,2)</f>
        <v>0</v>
      </c>
      <c r="I10" s="73"/>
      <c r="J10" s="73"/>
      <c r="K10" s="74">
        <f t="shared" ref="K10:K24" si="2">SUM(H10:J10)</f>
        <v>0</v>
      </c>
      <c r="L10" s="74">
        <f t="shared" ref="L10:L24" si="3">ROUND(E10*F10,2)</f>
        <v>0</v>
      </c>
      <c r="M10" s="74">
        <f t="shared" ref="M10:M24" si="4">ROUND(E10*H10,2)</f>
        <v>0</v>
      </c>
      <c r="N10" s="74">
        <f t="shared" ref="N10:N24" si="5">ROUND(E10*I10,2)</f>
        <v>0</v>
      </c>
      <c r="O10" s="75">
        <f t="shared" ref="O10:O24" si="6">ROUND(E10*J10,2)</f>
        <v>0</v>
      </c>
      <c r="P10" s="76">
        <f t="shared" ref="P10:P24" si="7">SUM(M10:O10)</f>
        <v>0</v>
      </c>
    </row>
    <row r="11" spans="1:17" s="2" customFormat="1" ht="38.25">
      <c r="A11" s="22">
        <v>3</v>
      </c>
      <c r="B11" s="6"/>
      <c r="C11" s="31" t="s">
        <v>155</v>
      </c>
      <c r="D11" s="32" t="s">
        <v>91</v>
      </c>
      <c r="E11" s="33">
        <v>2</v>
      </c>
      <c r="F11" s="70"/>
      <c r="G11" s="71"/>
      <c r="H11" s="72">
        <f t="shared" si="1"/>
        <v>0</v>
      </c>
      <c r="I11" s="73"/>
      <c r="J11" s="73"/>
      <c r="K11" s="74">
        <f t="shared" si="2"/>
        <v>0</v>
      </c>
      <c r="L11" s="74">
        <f t="shared" si="3"/>
        <v>0</v>
      </c>
      <c r="M11" s="74">
        <f t="shared" si="4"/>
        <v>0</v>
      </c>
      <c r="N11" s="74">
        <f t="shared" si="5"/>
        <v>0</v>
      </c>
      <c r="O11" s="75">
        <f t="shared" si="6"/>
        <v>0</v>
      </c>
      <c r="P11" s="76">
        <f t="shared" si="7"/>
        <v>0</v>
      </c>
    </row>
    <row r="12" spans="1:17" s="2" customFormat="1" ht="38.25">
      <c r="A12" s="22">
        <v>4</v>
      </c>
      <c r="B12" s="6"/>
      <c r="C12" s="31" t="s">
        <v>156</v>
      </c>
      <c r="D12" s="32" t="s">
        <v>91</v>
      </c>
      <c r="E12" s="33">
        <v>7</v>
      </c>
      <c r="F12" s="70"/>
      <c r="G12" s="71"/>
      <c r="H12" s="72">
        <f t="shared" si="1"/>
        <v>0</v>
      </c>
      <c r="I12" s="73"/>
      <c r="J12" s="73"/>
      <c r="K12" s="74">
        <f t="shared" si="2"/>
        <v>0</v>
      </c>
      <c r="L12" s="74">
        <f t="shared" si="3"/>
        <v>0</v>
      </c>
      <c r="M12" s="74">
        <f t="shared" si="4"/>
        <v>0</v>
      </c>
      <c r="N12" s="74">
        <f t="shared" si="5"/>
        <v>0</v>
      </c>
      <c r="O12" s="75">
        <f t="shared" si="6"/>
        <v>0</v>
      </c>
      <c r="P12" s="76">
        <f t="shared" si="7"/>
        <v>0</v>
      </c>
    </row>
    <row r="13" spans="1:17" s="2" customFormat="1" ht="38.25">
      <c r="A13" s="22">
        <v>5</v>
      </c>
      <c r="B13" s="6"/>
      <c r="C13" s="31" t="s">
        <v>157</v>
      </c>
      <c r="D13" s="32" t="s">
        <v>91</v>
      </c>
      <c r="E13" s="33">
        <v>3</v>
      </c>
      <c r="F13" s="70"/>
      <c r="G13" s="71"/>
      <c r="H13" s="72">
        <f t="shared" si="1"/>
        <v>0</v>
      </c>
      <c r="I13" s="73"/>
      <c r="J13" s="73"/>
      <c r="K13" s="74">
        <f t="shared" si="2"/>
        <v>0</v>
      </c>
      <c r="L13" s="74">
        <f t="shared" si="3"/>
        <v>0</v>
      </c>
      <c r="M13" s="74">
        <f t="shared" si="4"/>
        <v>0</v>
      </c>
      <c r="N13" s="74">
        <f t="shared" si="5"/>
        <v>0</v>
      </c>
      <c r="O13" s="75">
        <f t="shared" si="6"/>
        <v>0</v>
      </c>
      <c r="P13" s="76">
        <f t="shared" si="7"/>
        <v>0</v>
      </c>
    </row>
    <row r="14" spans="1:17" s="2" customFormat="1" ht="38.25">
      <c r="A14" s="22">
        <v>6</v>
      </c>
      <c r="B14" s="6"/>
      <c r="C14" s="31" t="s">
        <v>158</v>
      </c>
      <c r="D14" s="32" t="s">
        <v>91</v>
      </c>
      <c r="E14" s="33">
        <v>2</v>
      </c>
      <c r="F14" s="70"/>
      <c r="G14" s="71"/>
      <c r="H14" s="72">
        <f t="shared" si="1"/>
        <v>0</v>
      </c>
      <c r="I14" s="73"/>
      <c r="J14" s="73"/>
      <c r="K14" s="74">
        <f t="shared" si="2"/>
        <v>0</v>
      </c>
      <c r="L14" s="74">
        <f t="shared" si="3"/>
        <v>0</v>
      </c>
      <c r="M14" s="74">
        <f t="shared" si="4"/>
        <v>0</v>
      </c>
      <c r="N14" s="74">
        <f t="shared" si="5"/>
        <v>0</v>
      </c>
      <c r="O14" s="75">
        <f t="shared" si="6"/>
        <v>0</v>
      </c>
      <c r="P14" s="76">
        <f t="shared" si="7"/>
        <v>0</v>
      </c>
    </row>
    <row r="15" spans="1:17" s="2" customFormat="1">
      <c r="A15" s="22">
        <v>7</v>
      </c>
      <c r="B15" s="6"/>
      <c r="C15" s="31" t="s">
        <v>159</v>
      </c>
      <c r="D15" s="32" t="s">
        <v>91</v>
      </c>
      <c r="E15" s="33">
        <v>17</v>
      </c>
      <c r="F15" s="70"/>
      <c r="G15" s="71"/>
      <c r="H15" s="72">
        <f t="shared" si="1"/>
        <v>0</v>
      </c>
      <c r="I15" s="73"/>
      <c r="J15" s="73"/>
      <c r="K15" s="74">
        <f t="shared" si="2"/>
        <v>0</v>
      </c>
      <c r="L15" s="74">
        <f t="shared" si="3"/>
        <v>0</v>
      </c>
      <c r="M15" s="74">
        <f t="shared" si="4"/>
        <v>0</v>
      </c>
      <c r="N15" s="74">
        <f t="shared" si="5"/>
        <v>0</v>
      </c>
      <c r="O15" s="75">
        <f t="shared" si="6"/>
        <v>0</v>
      </c>
      <c r="P15" s="76">
        <f t="shared" si="7"/>
        <v>0</v>
      </c>
    </row>
    <row r="16" spans="1:17" s="2" customFormat="1">
      <c r="A16" s="22">
        <v>8</v>
      </c>
      <c r="B16" s="6"/>
      <c r="C16" s="31" t="s">
        <v>160</v>
      </c>
      <c r="D16" s="32" t="s">
        <v>91</v>
      </c>
      <c r="E16" s="33">
        <v>17</v>
      </c>
      <c r="F16" s="70"/>
      <c r="G16" s="71"/>
      <c r="H16" s="72">
        <f t="shared" si="1"/>
        <v>0</v>
      </c>
      <c r="I16" s="73"/>
      <c r="J16" s="73"/>
      <c r="K16" s="74">
        <f t="shared" si="2"/>
        <v>0</v>
      </c>
      <c r="L16" s="74">
        <f t="shared" si="3"/>
        <v>0</v>
      </c>
      <c r="M16" s="74">
        <f t="shared" si="4"/>
        <v>0</v>
      </c>
      <c r="N16" s="74">
        <f t="shared" si="5"/>
        <v>0</v>
      </c>
      <c r="O16" s="75">
        <f t="shared" si="6"/>
        <v>0</v>
      </c>
      <c r="P16" s="76">
        <f t="shared" si="7"/>
        <v>0</v>
      </c>
    </row>
    <row r="17" spans="1:16" s="2" customFormat="1">
      <c r="A17" s="22">
        <v>9</v>
      </c>
      <c r="B17" s="6"/>
      <c r="C17" s="31" t="s">
        <v>161</v>
      </c>
      <c r="D17" s="32" t="s">
        <v>91</v>
      </c>
      <c r="E17" s="33">
        <v>17</v>
      </c>
      <c r="F17" s="70"/>
      <c r="G17" s="71"/>
      <c r="H17" s="72">
        <f t="shared" si="1"/>
        <v>0</v>
      </c>
      <c r="I17" s="73"/>
      <c r="J17" s="73"/>
      <c r="K17" s="74">
        <f t="shared" si="2"/>
        <v>0</v>
      </c>
      <c r="L17" s="74">
        <f t="shared" si="3"/>
        <v>0</v>
      </c>
      <c r="M17" s="74">
        <f t="shared" si="4"/>
        <v>0</v>
      </c>
      <c r="N17" s="74">
        <f t="shared" si="5"/>
        <v>0</v>
      </c>
      <c r="O17" s="75">
        <f t="shared" si="6"/>
        <v>0</v>
      </c>
      <c r="P17" s="76">
        <f t="shared" si="7"/>
        <v>0</v>
      </c>
    </row>
    <row r="18" spans="1:16" s="2" customFormat="1" ht="25.5">
      <c r="A18" s="22">
        <v>10</v>
      </c>
      <c r="B18" s="6"/>
      <c r="C18" s="31" t="s">
        <v>162</v>
      </c>
      <c r="D18" s="32" t="s">
        <v>91</v>
      </c>
      <c r="E18" s="33">
        <v>2</v>
      </c>
      <c r="F18" s="70"/>
      <c r="G18" s="71"/>
      <c r="H18" s="72">
        <f t="shared" si="1"/>
        <v>0</v>
      </c>
      <c r="I18" s="73"/>
      <c r="J18" s="73"/>
      <c r="K18" s="74">
        <f t="shared" si="2"/>
        <v>0</v>
      </c>
      <c r="L18" s="74">
        <f t="shared" si="3"/>
        <v>0</v>
      </c>
      <c r="M18" s="74">
        <f t="shared" si="4"/>
        <v>0</v>
      </c>
      <c r="N18" s="74">
        <f t="shared" si="5"/>
        <v>0</v>
      </c>
      <c r="O18" s="75">
        <f t="shared" si="6"/>
        <v>0</v>
      </c>
      <c r="P18" s="76">
        <f t="shared" si="7"/>
        <v>0</v>
      </c>
    </row>
    <row r="19" spans="1:16" s="2" customFormat="1">
      <c r="A19" s="22">
        <v>11</v>
      </c>
      <c r="B19" s="6"/>
      <c r="C19" s="31" t="s">
        <v>226</v>
      </c>
      <c r="D19" s="32" t="s">
        <v>30</v>
      </c>
      <c r="E19" s="33">
        <v>108</v>
      </c>
      <c r="F19" s="70"/>
      <c r="G19" s="71"/>
      <c r="H19" s="72">
        <f t="shared" si="1"/>
        <v>0</v>
      </c>
      <c r="I19" s="73"/>
      <c r="J19" s="73"/>
      <c r="K19" s="74">
        <f t="shared" si="2"/>
        <v>0</v>
      </c>
      <c r="L19" s="74">
        <f t="shared" si="3"/>
        <v>0</v>
      </c>
      <c r="M19" s="74">
        <f t="shared" si="4"/>
        <v>0</v>
      </c>
      <c r="N19" s="74">
        <f t="shared" si="5"/>
        <v>0</v>
      </c>
      <c r="O19" s="75">
        <f t="shared" si="6"/>
        <v>0</v>
      </c>
      <c r="P19" s="76">
        <f t="shared" si="7"/>
        <v>0</v>
      </c>
    </row>
    <row r="20" spans="1:16" s="2" customFormat="1">
      <c r="A20" s="22">
        <v>12</v>
      </c>
      <c r="B20" s="6"/>
      <c r="C20" s="31" t="s">
        <v>227</v>
      </c>
      <c r="D20" s="32" t="s">
        <v>30</v>
      </c>
      <c r="E20" s="33">
        <v>32</v>
      </c>
      <c r="F20" s="70"/>
      <c r="G20" s="71"/>
      <c r="H20" s="72">
        <f t="shared" si="1"/>
        <v>0</v>
      </c>
      <c r="I20" s="73"/>
      <c r="J20" s="73"/>
      <c r="K20" s="74">
        <f t="shared" si="2"/>
        <v>0</v>
      </c>
      <c r="L20" s="74">
        <f t="shared" si="3"/>
        <v>0</v>
      </c>
      <c r="M20" s="74">
        <f t="shared" si="4"/>
        <v>0</v>
      </c>
      <c r="N20" s="74">
        <f t="shared" si="5"/>
        <v>0</v>
      </c>
      <c r="O20" s="75">
        <f t="shared" si="6"/>
        <v>0</v>
      </c>
      <c r="P20" s="76">
        <f t="shared" si="7"/>
        <v>0</v>
      </c>
    </row>
    <row r="21" spans="1:16" s="2" customFormat="1">
      <c r="A21" s="22">
        <v>13</v>
      </c>
      <c r="B21" s="6"/>
      <c r="C21" s="31" t="s">
        <v>228</v>
      </c>
      <c r="D21" s="32" t="s">
        <v>30</v>
      </c>
      <c r="E21" s="33">
        <v>66</v>
      </c>
      <c r="F21" s="70"/>
      <c r="G21" s="71"/>
      <c r="H21" s="72">
        <f t="shared" si="1"/>
        <v>0</v>
      </c>
      <c r="I21" s="73"/>
      <c r="J21" s="73"/>
      <c r="K21" s="74">
        <f t="shared" si="2"/>
        <v>0</v>
      </c>
      <c r="L21" s="74">
        <f t="shared" si="3"/>
        <v>0</v>
      </c>
      <c r="M21" s="74">
        <f t="shared" si="4"/>
        <v>0</v>
      </c>
      <c r="N21" s="74">
        <f t="shared" si="5"/>
        <v>0</v>
      </c>
      <c r="O21" s="75">
        <f t="shared" si="6"/>
        <v>0</v>
      </c>
      <c r="P21" s="76">
        <f t="shared" si="7"/>
        <v>0</v>
      </c>
    </row>
    <row r="22" spans="1:16" s="2" customFormat="1">
      <c r="A22" s="22">
        <v>14</v>
      </c>
      <c r="B22" s="6"/>
      <c r="C22" s="31" t="s">
        <v>229</v>
      </c>
      <c r="D22" s="32" t="s">
        <v>30</v>
      </c>
      <c r="E22" s="33">
        <v>72</v>
      </c>
      <c r="F22" s="70"/>
      <c r="G22" s="71"/>
      <c r="H22" s="72">
        <f t="shared" si="1"/>
        <v>0</v>
      </c>
      <c r="I22" s="73"/>
      <c r="J22" s="73"/>
      <c r="K22" s="74">
        <f t="shared" si="2"/>
        <v>0</v>
      </c>
      <c r="L22" s="74">
        <f t="shared" si="3"/>
        <v>0</v>
      </c>
      <c r="M22" s="74">
        <f t="shared" si="4"/>
        <v>0</v>
      </c>
      <c r="N22" s="74">
        <f t="shared" si="5"/>
        <v>0</v>
      </c>
      <c r="O22" s="75">
        <f t="shared" si="6"/>
        <v>0</v>
      </c>
      <c r="P22" s="76">
        <f t="shared" si="7"/>
        <v>0</v>
      </c>
    </row>
    <row r="23" spans="1:16" s="2" customFormat="1" ht="25.5">
      <c r="A23" s="22">
        <v>15</v>
      </c>
      <c r="B23" s="6"/>
      <c r="C23" s="31" t="s">
        <v>163</v>
      </c>
      <c r="D23" s="32" t="s">
        <v>30</v>
      </c>
      <c r="E23" s="33">
        <v>54</v>
      </c>
      <c r="F23" s="70"/>
      <c r="G23" s="71"/>
      <c r="H23" s="72">
        <f t="shared" si="1"/>
        <v>0</v>
      </c>
      <c r="I23" s="73"/>
      <c r="J23" s="73"/>
      <c r="K23" s="74">
        <f t="shared" si="2"/>
        <v>0</v>
      </c>
      <c r="L23" s="74">
        <f t="shared" si="3"/>
        <v>0</v>
      </c>
      <c r="M23" s="74">
        <f t="shared" si="4"/>
        <v>0</v>
      </c>
      <c r="N23" s="74">
        <f t="shared" si="5"/>
        <v>0</v>
      </c>
      <c r="O23" s="75">
        <f t="shared" si="6"/>
        <v>0</v>
      </c>
      <c r="P23" s="76">
        <f t="shared" si="7"/>
        <v>0</v>
      </c>
    </row>
    <row r="24" spans="1:16" s="2" customFormat="1">
      <c r="A24" s="22">
        <v>16</v>
      </c>
      <c r="B24" s="6"/>
      <c r="C24" s="31" t="s">
        <v>164</v>
      </c>
      <c r="D24" s="32" t="s">
        <v>55</v>
      </c>
      <c r="E24" s="33">
        <v>1</v>
      </c>
      <c r="F24" s="70"/>
      <c r="G24" s="71"/>
      <c r="H24" s="72">
        <f t="shared" si="1"/>
        <v>0</v>
      </c>
      <c r="I24" s="73"/>
      <c r="J24" s="73"/>
      <c r="K24" s="74">
        <f t="shared" si="2"/>
        <v>0</v>
      </c>
      <c r="L24" s="74">
        <f t="shared" si="3"/>
        <v>0</v>
      </c>
      <c r="M24" s="74">
        <f t="shared" si="4"/>
        <v>0</v>
      </c>
      <c r="N24" s="74">
        <f t="shared" si="5"/>
        <v>0</v>
      </c>
      <c r="O24" s="75">
        <f t="shared" si="6"/>
        <v>0</v>
      </c>
      <c r="P24" s="76">
        <f t="shared" si="7"/>
        <v>0</v>
      </c>
    </row>
    <row r="25" spans="1:16">
      <c r="A25" s="28" t="s">
        <v>2</v>
      </c>
      <c r="B25" s="6" t="s">
        <v>2</v>
      </c>
      <c r="C25" s="87" t="s">
        <v>3</v>
      </c>
      <c r="D25" s="87"/>
      <c r="E25" s="6" t="s">
        <v>2</v>
      </c>
      <c r="F25" s="6" t="s">
        <v>2</v>
      </c>
      <c r="G25" s="6" t="s">
        <v>2</v>
      </c>
      <c r="H25" s="6" t="s">
        <v>2</v>
      </c>
      <c r="I25" s="6" t="s">
        <v>2</v>
      </c>
      <c r="J25" s="6" t="s">
        <v>2</v>
      </c>
      <c r="K25" s="6" t="s">
        <v>2</v>
      </c>
      <c r="L25" s="29">
        <f>SUM(L9:L24)</f>
        <v>0</v>
      </c>
      <c r="M25" s="29">
        <f t="shared" ref="M25:P25" si="8">SUM(M9:M24)</f>
        <v>0</v>
      </c>
      <c r="N25" s="29">
        <f t="shared" si="8"/>
        <v>0</v>
      </c>
      <c r="O25" s="29">
        <f t="shared" si="8"/>
        <v>0</v>
      </c>
      <c r="P25" s="29">
        <f t="shared" si="8"/>
        <v>0</v>
      </c>
    </row>
    <row r="26" spans="1:16">
      <c r="A26" s="26" t="s">
        <v>2</v>
      </c>
      <c r="B26" s="21" t="s">
        <v>2</v>
      </c>
      <c r="C26" s="81" t="s">
        <v>61</v>
      </c>
      <c r="D26" s="82"/>
      <c r="E26" s="82"/>
      <c r="F26" s="82"/>
      <c r="G26" s="82"/>
      <c r="H26" s="82"/>
      <c r="I26" s="82"/>
      <c r="J26" s="82"/>
      <c r="K26" s="83"/>
      <c r="L26" s="27"/>
      <c r="M26" s="73"/>
      <c r="N26" s="73"/>
      <c r="O26" s="95"/>
      <c r="P26" s="96">
        <f>SUM(M26:O26)</f>
        <v>0</v>
      </c>
    </row>
    <row r="27" spans="1:16">
      <c r="A27" s="17" t="s">
        <v>2</v>
      </c>
      <c r="B27" s="16" t="s">
        <v>2</v>
      </c>
      <c r="C27" s="92" t="s">
        <v>62</v>
      </c>
      <c r="D27" s="93"/>
      <c r="E27" s="93"/>
      <c r="F27" s="93"/>
      <c r="G27" s="93"/>
      <c r="H27" s="93"/>
      <c r="I27" s="93"/>
      <c r="J27" s="93"/>
      <c r="K27" s="94"/>
      <c r="L27" s="18"/>
      <c r="M27" s="19">
        <f>M25+M26</f>
        <v>0</v>
      </c>
      <c r="N27" s="19">
        <f t="shared" ref="N27:P27" si="9">N25+N26</f>
        <v>0</v>
      </c>
      <c r="O27" s="19">
        <f t="shared" si="9"/>
        <v>0</v>
      </c>
      <c r="P27" s="19">
        <f t="shared" si="9"/>
        <v>0</v>
      </c>
    </row>
    <row r="30" spans="1:16">
      <c r="A30" s="89" t="s">
        <v>220</v>
      </c>
      <c r="B30" s="90"/>
      <c r="C30" s="90"/>
      <c r="D30" s="90"/>
      <c r="E30" s="90"/>
      <c r="F30" s="90"/>
      <c r="G30" s="64"/>
      <c r="H30" s="65"/>
      <c r="I30" s="64"/>
      <c r="J30" s="66"/>
      <c r="K30" s="66"/>
      <c r="L30" s="66"/>
      <c r="M30" s="67"/>
      <c r="N30" s="66"/>
      <c r="O30" s="66"/>
      <c r="P30" s="66"/>
    </row>
    <row r="31" spans="1:16">
      <c r="A31" s="91" t="s">
        <v>221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</row>
    <row r="32" spans="1:16">
      <c r="A32" s="68"/>
      <c r="B32" s="69"/>
      <c r="C32" s="64"/>
      <c r="D32" s="64"/>
      <c r="E32" s="64"/>
      <c r="F32" s="65"/>
      <c r="G32" s="64"/>
      <c r="H32" s="66"/>
      <c r="I32" s="66"/>
      <c r="J32" s="66"/>
      <c r="K32" s="67"/>
      <c r="L32" s="66"/>
      <c r="M32" s="66"/>
      <c r="N32" s="66"/>
      <c r="O32" s="66"/>
      <c r="P32" s="66"/>
    </row>
    <row r="33" spans="1:17">
      <c r="A33" s="89" t="s">
        <v>222</v>
      </c>
      <c r="B33" s="90"/>
      <c r="C33" s="90"/>
      <c r="D33" s="64"/>
      <c r="E33" s="64"/>
      <c r="F33" s="64"/>
      <c r="G33" s="65"/>
      <c r="H33" s="64"/>
      <c r="I33" s="66"/>
      <c r="J33" s="66"/>
      <c r="K33" s="66"/>
      <c r="L33" s="67"/>
      <c r="M33" s="66"/>
      <c r="N33" s="66"/>
      <c r="O33" s="66"/>
      <c r="P33" s="66"/>
    </row>
    <row r="34" spans="1:17">
      <c r="A34" s="68"/>
      <c r="B34" s="69"/>
      <c r="C34" s="64"/>
      <c r="D34" s="64"/>
      <c r="E34" s="64"/>
      <c r="F34" s="64"/>
      <c r="G34" s="65"/>
      <c r="H34" s="64"/>
      <c r="I34" s="66"/>
      <c r="J34" s="66"/>
      <c r="K34" s="66"/>
      <c r="L34" s="67"/>
      <c r="M34" s="66"/>
      <c r="N34" s="66"/>
      <c r="O34" s="66"/>
      <c r="P34" s="66"/>
    </row>
    <row r="35" spans="1:17">
      <c r="A35" s="89" t="s">
        <v>223</v>
      </c>
      <c r="B35" s="90"/>
      <c r="C35" s="90"/>
      <c r="D35" s="64"/>
      <c r="E35" s="64"/>
      <c r="F35" s="64"/>
      <c r="G35" s="65"/>
      <c r="H35" s="64"/>
      <c r="I35" s="66"/>
      <c r="J35" s="66"/>
      <c r="K35" s="66"/>
      <c r="L35" s="67"/>
      <c r="M35" s="66"/>
      <c r="N35" s="66"/>
      <c r="O35" s="66"/>
      <c r="P35" s="66"/>
    </row>
    <row r="36" spans="1:17" s="1" customForma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1" customForma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1" customForma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1" customForma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1" customFormat="1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s="1" customFormat="1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1" customFormat="1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s="1" customFormat="1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7" spans="1:17" s="1" customFormat="1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63" spans="2:17" s="1" customFormat="1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79" spans="2:17" s="1" customFormat="1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</sheetData>
  <autoFilter ref="F7:P24"/>
  <mergeCells count="13">
    <mergeCell ref="A30:F30"/>
    <mergeCell ref="A31:P31"/>
    <mergeCell ref="A33:C33"/>
    <mergeCell ref="A35:C35"/>
    <mergeCell ref="C25:D25"/>
    <mergeCell ref="C26:K26"/>
    <mergeCell ref="C27:K27"/>
    <mergeCell ref="A1:P1"/>
    <mergeCell ref="D6:D7"/>
    <mergeCell ref="E6:E7"/>
    <mergeCell ref="F6:K6"/>
    <mergeCell ref="L6:P6"/>
    <mergeCell ref="A4:G4"/>
  </mergeCells>
  <pageMargins left="0.24" right="0.17" top="0.53" bottom="0.52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3"/>
  <sheetViews>
    <sheetView showZeros="0" tabSelected="1" topLeftCell="A16" workbookViewId="0">
      <selection activeCell="J64" sqref="J64"/>
    </sheetView>
  </sheetViews>
  <sheetFormatPr defaultRowHeight="12.75"/>
  <cols>
    <col min="3" max="3" width="46.5" customWidth="1"/>
  </cols>
  <sheetData>
    <row r="1" spans="1:16" ht="15.75">
      <c r="A1" s="88" t="s">
        <v>197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5.75">
      <c r="A2" s="20"/>
      <c r="B2" s="20"/>
      <c r="C2" s="20"/>
      <c r="D2" s="20"/>
      <c r="E2" s="20"/>
      <c r="F2" s="20"/>
      <c r="G2" s="20" t="s">
        <v>4</v>
      </c>
      <c r="H2" s="20"/>
      <c r="I2" s="20"/>
      <c r="J2" s="20"/>
      <c r="K2" s="20"/>
      <c r="L2" s="20"/>
      <c r="M2" s="20"/>
      <c r="N2" s="20"/>
      <c r="O2" s="20"/>
      <c r="P2" s="20"/>
    </row>
    <row r="3" spans="1:16" ht="15.7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t="15.75" customHeight="1">
      <c r="A4" s="84" t="s">
        <v>218</v>
      </c>
      <c r="B4" s="84"/>
      <c r="C4" s="84"/>
      <c r="D4" s="85"/>
      <c r="E4" s="85"/>
      <c r="F4" s="85"/>
      <c r="G4" s="85"/>
      <c r="H4" s="2"/>
      <c r="I4" s="2"/>
      <c r="J4" s="2"/>
      <c r="K4" s="2"/>
      <c r="L4" s="2"/>
      <c r="M4" s="2"/>
      <c r="N4" s="2"/>
      <c r="O4" s="2"/>
      <c r="P4" s="2"/>
    </row>
    <row r="5" spans="1:16" ht="15.75">
      <c r="A5" s="3" t="s">
        <v>219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7" t="s">
        <v>0</v>
      </c>
      <c r="B6" s="8" t="s">
        <v>5</v>
      </c>
      <c r="C6" s="9" t="s">
        <v>6</v>
      </c>
      <c r="D6" s="86" t="s">
        <v>7</v>
      </c>
      <c r="E6" s="86" t="s">
        <v>8</v>
      </c>
      <c r="F6" s="86" t="s">
        <v>9</v>
      </c>
      <c r="G6" s="86"/>
      <c r="H6" s="86"/>
      <c r="I6" s="86"/>
      <c r="J6" s="86"/>
      <c r="K6" s="86"/>
      <c r="L6" s="86" t="s">
        <v>10</v>
      </c>
      <c r="M6" s="86"/>
      <c r="N6" s="86"/>
      <c r="O6" s="86"/>
      <c r="P6" s="86"/>
    </row>
    <row r="7" spans="1:16" ht="48">
      <c r="A7" s="12" t="s">
        <v>1</v>
      </c>
      <c r="B7" s="13"/>
      <c r="C7" s="14" t="s">
        <v>11</v>
      </c>
      <c r="D7" s="86"/>
      <c r="E7" s="86"/>
      <c r="F7" s="56" t="s">
        <v>12</v>
      </c>
      <c r="G7" s="56" t="s">
        <v>13</v>
      </c>
      <c r="H7" s="56" t="s">
        <v>14</v>
      </c>
      <c r="I7" s="56" t="s">
        <v>15</v>
      </c>
      <c r="J7" s="56" t="s">
        <v>16</v>
      </c>
      <c r="K7" s="56" t="s">
        <v>17</v>
      </c>
      <c r="L7" s="56" t="s">
        <v>18</v>
      </c>
      <c r="M7" s="56" t="s">
        <v>14</v>
      </c>
      <c r="N7" s="56" t="s">
        <v>15</v>
      </c>
      <c r="O7" s="56" t="s">
        <v>16</v>
      </c>
      <c r="P7" s="56" t="s">
        <v>17</v>
      </c>
    </row>
    <row r="8" spans="1:16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</row>
    <row r="9" spans="1:16">
      <c r="A9" s="22"/>
      <c r="B9" s="44" t="s">
        <v>166</v>
      </c>
      <c r="D9" s="23"/>
      <c r="E9" s="25"/>
      <c r="F9" s="35"/>
      <c r="G9" s="24"/>
      <c r="H9" s="24"/>
      <c r="I9" s="24"/>
      <c r="J9" s="34"/>
      <c r="K9" s="24"/>
      <c r="L9" s="30"/>
      <c r="M9" s="24"/>
      <c r="N9" s="24"/>
      <c r="O9" s="24"/>
      <c r="P9" s="24"/>
    </row>
    <row r="10" spans="1:16" ht="25.5">
      <c r="A10" s="6">
        <v>1</v>
      </c>
      <c r="B10" s="43"/>
      <c r="C10" s="6" t="s">
        <v>167</v>
      </c>
      <c r="D10" s="51" t="s">
        <v>68</v>
      </c>
      <c r="E10" s="23">
        <v>1</v>
      </c>
      <c r="F10" s="70"/>
      <c r="G10" s="71"/>
      <c r="H10" s="72">
        <f t="shared" ref="H10" si="0">ROUND(F10*G10,2)</f>
        <v>0</v>
      </c>
      <c r="I10" s="73"/>
      <c r="J10" s="73"/>
      <c r="K10" s="74">
        <f>SUM(H10:J10)</f>
        <v>0</v>
      </c>
      <c r="L10" s="74">
        <f>ROUND(E10*F10,2)</f>
        <v>0</v>
      </c>
      <c r="M10" s="74">
        <f>ROUND(E10*H10,2)</f>
        <v>0</v>
      </c>
      <c r="N10" s="74">
        <f>ROUND(E10*I10,2)</f>
        <v>0</v>
      </c>
      <c r="O10" s="75">
        <f>ROUND(E10*J10,2)</f>
        <v>0</v>
      </c>
      <c r="P10" s="76">
        <f>SUM(M10:O10)</f>
        <v>0</v>
      </c>
    </row>
    <row r="11" spans="1:16">
      <c r="A11" s="6">
        <v>2</v>
      </c>
      <c r="B11" s="43"/>
      <c r="C11" s="46" t="s">
        <v>168</v>
      </c>
      <c r="D11" s="52" t="s">
        <v>30</v>
      </c>
      <c r="E11" s="33">
        <v>1</v>
      </c>
      <c r="F11" s="70"/>
      <c r="G11" s="71"/>
      <c r="H11" s="72">
        <f t="shared" ref="H11:H53" si="1">ROUND(F11*G11,2)</f>
        <v>0</v>
      </c>
      <c r="I11" s="73"/>
      <c r="J11" s="73"/>
      <c r="K11" s="74">
        <f t="shared" ref="K11:K53" si="2">SUM(H11:J11)</f>
        <v>0</v>
      </c>
      <c r="L11" s="74">
        <f t="shared" ref="L11:L53" si="3">ROUND(E11*F11,2)</f>
        <v>0</v>
      </c>
      <c r="M11" s="74">
        <f t="shared" ref="M11:M53" si="4">ROUND(E11*H11,2)</f>
        <v>0</v>
      </c>
      <c r="N11" s="74">
        <f t="shared" ref="N11:N53" si="5">ROUND(E11*I11,2)</f>
        <v>0</v>
      </c>
      <c r="O11" s="75">
        <f t="shared" ref="O11:O53" si="6">ROUND(E11*J11,2)</f>
        <v>0</v>
      </c>
      <c r="P11" s="76">
        <f t="shared" ref="P11:P53" si="7">SUM(M11:O11)</f>
        <v>0</v>
      </c>
    </row>
    <row r="12" spans="1:16" ht="25.5">
      <c r="A12" s="6">
        <v>3</v>
      </c>
      <c r="B12" s="43"/>
      <c r="C12" s="46" t="s">
        <v>169</v>
      </c>
      <c r="D12" s="52" t="s">
        <v>91</v>
      </c>
      <c r="E12" s="33">
        <v>2</v>
      </c>
      <c r="F12" s="70"/>
      <c r="G12" s="71"/>
      <c r="H12" s="72">
        <f t="shared" si="1"/>
        <v>0</v>
      </c>
      <c r="I12" s="73"/>
      <c r="J12" s="73"/>
      <c r="K12" s="74">
        <f t="shared" si="2"/>
        <v>0</v>
      </c>
      <c r="L12" s="74">
        <f t="shared" si="3"/>
        <v>0</v>
      </c>
      <c r="M12" s="74">
        <f t="shared" si="4"/>
        <v>0</v>
      </c>
      <c r="N12" s="74">
        <f t="shared" si="5"/>
        <v>0</v>
      </c>
      <c r="O12" s="75">
        <f t="shared" si="6"/>
        <v>0</v>
      </c>
      <c r="P12" s="76">
        <f t="shared" si="7"/>
        <v>0</v>
      </c>
    </row>
    <row r="13" spans="1:16">
      <c r="A13" s="6">
        <v>4</v>
      </c>
      <c r="B13" s="43"/>
      <c r="C13" s="46" t="s">
        <v>170</v>
      </c>
      <c r="D13" s="52" t="s">
        <v>68</v>
      </c>
      <c r="E13" s="33">
        <v>1</v>
      </c>
      <c r="F13" s="70"/>
      <c r="G13" s="71"/>
      <c r="H13" s="72">
        <f t="shared" si="1"/>
        <v>0</v>
      </c>
      <c r="I13" s="73"/>
      <c r="J13" s="73"/>
      <c r="K13" s="74">
        <f t="shared" si="2"/>
        <v>0</v>
      </c>
      <c r="L13" s="74">
        <f t="shared" si="3"/>
        <v>0</v>
      </c>
      <c r="M13" s="74">
        <f t="shared" si="4"/>
        <v>0</v>
      </c>
      <c r="N13" s="74">
        <f t="shared" si="5"/>
        <v>0</v>
      </c>
      <c r="O13" s="75">
        <f t="shared" si="6"/>
        <v>0</v>
      </c>
      <c r="P13" s="76">
        <f t="shared" si="7"/>
        <v>0</v>
      </c>
    </row>
    <row r="14" spans="1:16">
      <c r="A14" s="6">
        <v>5</v>
      </c>
      <c r="B14" s="43"/>
      <c r="C14" s="46" t="s">
        <v>171</v>
      </c>
      <c r="D14" s="52" t="s">
        <v>68</v>
      </c>
      <c r="E14" s="33">
        <v>1</v>
      </c>
      <c r="F14" s="70"/>
      <c r="G14" s="71"/>
      <c r="H14" s="72">
        <f t="shared" si="1"/>
        <v>0</v>
      </c>
      <c r="I14" s="73"/>
      <c r="J14" s="73"/>
      <c r="K14" s="74">
        <f t="shared" si="2"/>
        <v>0</v>
      </c>
      <c r="L14" s="74">
        <f t="shared" si="3"/>
        <v>0</v>
      </c>
      <c r="M14" s="74">
        <f t="shared" si="4"/>
        <v>0</v>
      </c>
      <c r="N14" s="74">
        <f t="shared" si="5"/>
        <v>0</v>
      </c>
      <c r="O14" s="75">
        <f t="shared" si="6"/>
        <v>0</v>
      </c>
      <c r="P14" s="76">
        <f t="shared" si="7"/>
        <v>0</v>
      </c>
    </row>
    <row r="15" spans="1:16" ht="13.5">
      <c r="A15" s="45"/>
      <c r="B15" s="44" t="s">
        <v>172</v>
      </c>
      <c r="C15" s="43"/>
      <c r="D15" s="52"/>
      <c r="E15" s="33"/>
      <c r="F15" s="77"/>
      <c r="G15" s="78"/>
      <c r="H15" s="72"/>
      <c r="I15" s="72"/>
      <c r="J15" s="72"/>
      <c r="K15" s="72"/>
      <c r="L15" s="72"/>
      <c r="M15" s="72"/>
      <c r="N15" s="72"/>
      <c r="O15" s="79"/>
      <c r="P15" s="80"/>
    </row>
    <row r="16" spans="1:16" ht="25.5">
      <c r="A16" s="6">
        <v>6</v>
      </c>
      <c r="B16" s="43"/>
      <c r="C16" s="46" t="s">
        <v>173</v>
      </c>
      <c r="D16" s="52" t="s">
        <v>68</v>
      </c>
      <c r="E16" s="33">
        <v>1</v>
      </c>
      <c r="F16" s="70"/>
      <c r="G16" s="71"/>
      <c r="H16" s="72">
        <f t="shared" si="1"/>
        <v>0</v>
      </c>
      <c r="I16" s="73"/>
      <c r="J16" s="73"/>
      <c r="K16" s="74">
        <f t="shared" si="2"/>
        <v>0</v>
      </c>
      <c r="L16" s="74">
        <f t="shared" si="3"/>
        <v>0</v>
      </c>
      <c r="M16" s="74">
        <f t="shared" si="4"/>
        <v>0</v>
      </c>
      <c r="N16" s="74">
        <f t="shared" si="5"/>
        <v>0</v>
      </c>
      <c r="O16" s="75">
        <f t="shared" si="6"/>
        <v>0</v>
      </c>
      <c r="P16" s="76">
        <f t="shared" si="7"/>
        <v>0</v>
      </c>
    </row>
    <row r="17" spans="1:16">
      <c r="A17" s="6">
        <v>7</v>
      </c>
      <c r="B17" s="43"/>
      <c r="C17" s="46" t="s">
        <v>174</v>
      </c>
      <c r="D17" s="52" t="s">
        <v>30</v>
      </c>
      <c r="E17" s="33">
        <v>1</v>
      </c>
      <c r="F17" s="70"/>
      <c r="G17" s="71"/>
      <c r="H17" s="72">
        <f t="shared" si="1"/>
        <v>0</v>
      </c>
      <c r="I17" s="73"/>
      <c r="J17" s="73"/>
      <c r="K17" s="74">
        <f t="shared" si="2"/>
        <v>0</v>
      </c>
      <c r="L17" s="74">
        <f t="shared" si="3"/>
        <v>0</v>
      </c>
      <c r="M17" s="74">
        <f t="shared" si="4"/>
        <v>0</v>
      </c>
      <c r="N17" s="74">
        <f t="shared" si="5"/>
        <v>0</v>
      </c>
      <c r="O17" s="75">
        <f t="shared" si="6"/>
        <v>0</v>
      </c>
      <c r="P17" s="76">
        <f t="shared" si="7"/>
        <v>0</v>
      </c>
    </row>
    <row r="18" spans="1:16" ht="25.5">
      <c r="A18" s="6">
        <v>8</v>
      </c>
      <c r="B18" s="43"/>
      <c r="C18" s="46" t="s">
        <v>169</v>
      </c>
      <c r="D18" s="52" t="s">
        <v>91</v>
      </c>
      <c r="E18" s="33">
        <v>1</v>
      </c>
      <c r="F18" s="70"/>
      <c r="G18" s="71"/>
      <c r="H18" s="72">
        <f t="shared" si="1"/>
        <v>0</v>
      </c>
      <c r="I18" s="73"/>
      <c r="J18" s="73"/>
      <c r="K18" s="74">
        <f t="shared" si="2"/>
        <v>0</v>
      </c>
      <c r="L18" s="74">
        <f t="shared" si="3"/>
        <v>0</v>
      </c>
      <c r="M18" s="74">
        <f t="shared" si="4"/>
        <v>0</v>
      </c>
      <c r="N18" s="74">
        <f t="shared" si="5"/>
        <v>0</v>
      </c>
      <c r="O18" s="75">
        <f t="shared" si="6"/>
        <v>0</v>
      </c>
      <c r="P18" s="76">
        <f t="shared" si="7"/>
        <v>0</v>
      </c>
    </row>
    <row r="19" spans="1:16">
      <c r="A19" s="6">
        <v>9</v>
      </c>
      <c r="B19" s="43"/>
      <c r="C19" s="46" t="s">
        <v>170</v>
      </c>
      <c r="D19" s="52" t="s">
        <v>68</v>
      </c>
      <c r="E19" s="33">
        <v>1</v>
      </c>
      <c r="F19" s="70"/>
      <c r="G19" s="71"/>
      <c r="H19" s="72">
        <f t="shared" si="1"/>
        <v>0</v>
      </c>
      <c r="I19" s="73"/>
      <c r="J19" s="73"/>
      <c r="K19" s="74">
        <f t="shared" si="2"/>
        <v>0</v>
      </c>
      <c r="L19" s="74">
        <f t="shared" si="3"/>
        <v>0</v>
      </c>
      <c r="M19" s="74">
        <f t="shared" si="4"/>
        <v>0</v>
      </c>
      <c r="N19" s="74">
        <f t="shared" si="5"/>
        <v>0</v>
      </c>
      <c r="O19" s="75">
        <f t="shared" si="6"/>
        <v>0</v>
      </c>
      <c r="P19" s="76">
        <f t="shared" si="7"/>
        <v>0</v>
      </c>
    </row>
    <row r="20" spans="1:16">
      <c r="A20" s="6">
        <v>10</v>
      </c>
      <c r="B20" s="43"/>
      <c r="C20" s="46" t="s">
        <v>171</v>
      </c>
      <c r="D20" s="52" t="s">
        <v>68</v>
      </c>
      <c r="E20" s="33">
        <v>1</v>
      </c>
      <c r="F20" s="70"/>
      <c r="G20" s="71"/>
      <c r="H20" s="72">
        <f t="shared" si="1"/>
        <v>0</v>
      </c>
      <c r="I20" s="73"/>
      <c r="J20" s="73"/>
      <c r="K20" s="74">
        <f t="shared" si="2"/>
        <v>0</v>
      </c>
      <c r="L20" s="74">
        <f t="shared" si="3"/>
        <v>0</v>
      </c>
      <c r="M20" s="74">
        <f t="shared" si="4"/>
        <v>0</v>
      </c>
      <c r="N20" s="74">
        <f t="shared" si="5"/>
        <v>0</v>
      </c>
      <c r="O20" s="75">
        <f t="shared" si="6"/>
        <v>0</v>
      </c>
      <c r="P20" s="76">
        <f t="shared" si="7"/>
        <v>0</v>
      </c>
    </row>
    <row r="21" spans="1:16">
      <c r="A21" s="22"/>
      <c r="B21" s="44" t="s">
        <v>175</v>
      </c>
      <c r="C21" s="46"/>
      <c r="D21" s="52"/>
      <c r="E21" s="33"/>
      <c r="F21" s="77"/>
      <c r="G21" s="78"/>
      <c r="H21" s="72"/>
      <c r="I21" s="72"/>
      <c r="J21" s="72"/>
      <c r="K21" s="72"/>
      <c r="L21" s="72"/>
      <c r="M21" s="72"/>
      <c r="N21" s="72"/>
      <c r="O21" s="79"/>
      <c r="P21" s="80"/>
    </row>
    <row r="22" spans="1:16" ht="25.5">
      <c r="A22" s="6">
        <v>11</v>
      </c>
      <c r="B22" s="43"/>
      <c r="C22" s="46" t="s">
        <v>167</v>
      </c>
      <c r="D22" s="52" t="s">
        <v>68</v>
      </c>
      <c r="E22" s="33">
        <v>1</v>
      </c>
      <c r="F22" s="70"/>
      <c r="G22" s="71"/>
      <c r="H22" s="72">
        <f t="shared" si="1"/>
        <v>0</v>
      </c>
      <c r="I22" s="73"/>
      <c r="J22" s="73"/>
      <c r="K22" s="74">
        <f t="shared" si="2"/>
        <v>0</v>
      </c>
      <c r="L22" s="74">
        <f t="shared" si="3"/>
        <v>0</v>
      </c>
      <c r="M22" s="74">
        <f t="shared" si="4"/>
        <v>0</v>
      </c>
      <c r="N22" s="74">
        <f t="shared" si="5"/>
        <v>0</v>
      </c>
      <c r="O22" s="75">
        <f t="shared" si="6"/>
        <v>0</v>
      </c>
      <c r="P22" s="76">
        <f t="shared" si="7"/>
        <v>0</v>
      </c>
    </row>
    <row r="23" spans="1:16">
      <c r="A23" s="6">
        <v>12</v>
      </c>
      <c r="B23" s="43"/>
      <c r="C23" s="46" t="s">
        <v>168</v>
      </c>
      <c r="D23" s="52" t="s">
        <v>30</v>
      </c>
      <c r="E23" s="33">
        <v>2</v>
      </c>
      <c r="F23" s="70"/>
      <c r="G23" s="71"/>
      <c r="H23" s="72">
        <f t="shared" si="1"/>
        <v>0</v>
      </c>
      <c r="I23" s="73"/>
      <c r="J23" s="73"/>
      <c r="K23" s="74">
        <f t="shared" si="2"/>
        <v>0</v>
      </c>
      <c r="L23" s="74">
        <f t="shared" si="3"/>
        <v>0</v>
      </c>
      <c r="M23" s="74">
        <f t="shared" si="4"/>
        <v>0</v>
      </c>
      <c r="N23" s="74">
        <f t="shared" si="5"/>
        <v>0</v>
      </c>
      <c r="O23" s="75">
        <f t="shared" si="6"/>
        <v>0</v>
      </c>
      <c r="P23" s="76">
        <f t="shared" si="7"/>
        <v>0</v>
      </c>
    </row>
    <row r="24" spans="1:16">
      <c r="A24" s="6">
        <v>13</v>
      </c>
      <c r="B24" s="43"/>
      <c r="C24" s="46" t="s">
        <v>176</v>
      </c>
      <c r="D24" s="52" t="s">
        <v>30</v>
      </c>
      <c r="E24" s="33">
        <v>1</v>
      </c>
      <c r="F24" s="70"/>
      <c r="G24" s="71"/>
      <c r="H24" s="72">
        <f t="shared" si="1"/>
        <v>0</v>
      </c>
      <c r="I24" s="73"/>
      <c r="J24" s="73"/>
      <c r="K24" s="74">
        <f t="shared" si="2"/>
        <v>0</v>
      </c>
      <c r="L24" s="74">
        <f t="shared" si="3"/>
        <v>0</v>
      </c>
      <c r="M24" s="74">
        <f t="shared" si="4"/>
        <v>0</v>
      </c>
      <c r="N24" s="74">
        <f t="shared" si="5"/>
        <v>0</v>
      </c>
      <c r="O24" s="75">
        <f t="shared" si="6"/>
        <v>0</v>
      </c>
      <c r="P24" s="76">
        <f t="shared" si="7"/>
        <v>0</v>
      </c>
    </row>
    <row r="25" spans="1:16" ht="25.5">
      <c r="A25" s="6">
        <v>14</v>
      </c>
      <c r="B25" s="43"/>
      <c r="C25" s="46" t="s">
        <v>169</v>
      </c>
      <c r="D25" s="52" t="s">
        <v>91</v>
      </c>
      <c r="E25" s="33">
        <v>2</v>
      </c>
      <c r="F25" s="70"/>
      <c r="G25" s="71"/>
      <c r="H25" s="72">
        <f t="shared" si="1"/>
        <v>0</v>
      </c>
      <c r="I25" s="73"/>
      <c r="J25" s="73"/>
      <c r="K25" s="74">
        <f t="shared" si="2"/>
        <v>0</v>
      </c>
      <c r="L25" s="74">
        <f t="shared" si="3"/>
        <v>0</v>
      </c>
      <c r="M25" s="74">
        <f t="shared" si="4"/>
        <v>0</v>
      </c>
      <c r="N25" s="74">
        <f t="shared" si="5"/>
        <v>0</v>
      </c>
      <c r="O25" s="75">
        <f t="shared" si="6"/>
        <v>0</v>
      </c>
      <c r="P25" s="76">
        <f t="shared" si="7"/>
        <v>0</v>
      </c>
    </row>
    <row r="26" spans="1:16">
      <c r="A26" s="6">
        <v>15</v>
      </c>
      <c r="B26" s="43"/>
      <c r="C26" s="46" t="s">
        <v>170</v>
      </c>
      <c r="D26" s="52" t="s">
        <v>68</v>
      </c>
      <c r="E26" s="33">
        <v>1</v>
      </c>
      <c r="F26" s="70"/>
      <c r="G26" s="71"/>
      <c r="H26" s="72">
        <f t="shared" si="1"/>
        <v>0</v>
      </c>
      <c r="I26" s="73"/>
      <c r="J26" s="73"/>
      <c r="K26" s="74">
        <f t="shared" si="2"/>
        <v>0</v>
      </c>
      <c r="L26" s="74">
        <f t="shared" si="3"/>
        <v>0</v>
      </c>
      <c r="M26" s="74">
        <f t="shared" si="4"/>
        <v>0</v>
      </c>
      <c r="N26" s="74">
        <f t="shared" si="5"/>
        <v>0</v>
      </c>
      <c r="O26" s="75">
        <f t="shared" si="6"/>
        <v>0</v>
      </c>
      <c r="P26" s="76">
        <f t="shared" si="7"/>
        <v>0</v>
      </c>
    </row>
    <row r="27" spans="1:16">
      <c r="A27" s="6">
        <v>16</v>
      </c>
      <c r="B27" s="43"/>
      <c r="C27" s="46" t="s">
        <v>171</v>
      </c>
      <c r="D27" s="52" t="s">
        <v>68</v>
      </c>
      <c r="E27" s="33">
        <v>1</v>
      </c>
      <c r="F27" s="70"/>
      <c r="G27" s="71"/>
      <c r="H27" s="72">
        <f t="shared" si="1"/>
        <v>0</v>
      </c>
      <c r="I27" s="73"/>
      <c r="J27" s="73"/>
      <c r="K27" s="74">
        <f t="shared" si="2"/>
        <v>0</v>
      </c>
      <c r="L27" s="74">
        <f t="shared" si="3"/>
        <v>0</v>
      </c>
      <c r="M27" s="74">
        <f t="shared" si="4"/>
        <v>0</v>
      </c>
      <c r="N27" s="74">
        <f t="shared" si="5"/>
        <v>0</v>
      </c>
      <c r="O27" s="75">
        <f t="shared" si="6"/>
        <v>0</v>
      </c>
      <c r="P27" s="76">
        <f t="shared" si="7"/>
        <v>0</v>
      </c>
    </row>
    <row r="28" spans="1:16">
      <c r="A28" s="22"/>
      <c r="B28" s="44" t="s">
        <v>177</v>
      </c>
      <c r="C28" s="46"/>
      <c r="D28" s="52"/>
      <c r="E28" s="33"/>
      <c r="F28" s="77"/>
      <c r="G28" s="78"/>
      <c r="H28" s="72"/>
      <c r="I28" s="72"/>
      <c r="J28" s="72"/>
      <c r="K28" s="72"/>
      <c r="L28" s="72"/>
      <c r="M28" s="72"/>
      <c r="N28" s="72"/>
      <c r="O28" s="79"/>
      <c r="P28" s="80"/>
    </row>
    <row r="29" spans="1:16">
      <c r="A29" s="6">
        <v>17</v>
      </c>
      <c r="B29" s="43"/>
      <c r="C29" s="46" t="s">
        <v>178</v>
      </c>
      <c r="D29" s="52" t="s">
        <v>68</v>
      </c>
      <c r="E29" s="33">
        <v>1</v>
      </c>
      <c r="F29" s="70"/>
      <c r="G29" s="71"/>
      <c r="H29" s="72">
        <f t="shared" si="1"/>
        <v>0</v>
      </c>
      <c r="I29" s="73"/>
      <c r="J29" s="73"/>
      <c r="K29" s="74">
        <f t="shared" si="2"/>
        <v>0</v>
      </c>
      <c r="L29" s="74">
        <f t="shared" si="3"/>
        <v>0</v>
      </c>
      <c r="M29" s="74">
        <f t="shared" si="4"/>
        <v>0</v>
      </c>
      <c r="N29" s="74">
        <f t="shared" si="5"/>
        <v>0</v>
      </c>
      <c r="O29" s="75">
        <f t="shared" si="6"/>
        <v>0</v>
      </c>
      <c r="P29" s="76">
        <f t="shared" si="7"/>
        <v>0</v>
      </c>
    </row>
    <row r="30" spans="1:16">
      <c r="A30" s="6">
        <v>18</v>
      </c>
      <c r="B30" s="43"/>
      <c r="C30" s="46" t="s">
        <v>179</v>
      </c>
      <c r="D30" s="52" t="s">
        <v>91</v>
      </c>
      <c r="E30" s="33">
        <v>1</v>
      </c>
      <c r="F30" s="70"/>
      <c r="G30" s="71"/>
      <c r="H30" s="72">
        <f t="shared" si="1"/>
        <v>0</v>
      </c>
      <c r="I30" s="73"/>
      <c r="J30" s="73"/>
      <c r="K30" s="74">
        <f t="shared" si="2"/>
        <v>0</v>
      </c>
      <c r="L30" s="74">
        <f t="shared" si="3"/>
        <v>0</v>
      </c>
      <c r="M30" s="74">
        <f t="shared" si="4"/>
        <v>0</v>
      </c>
      <c r="N30" s="74">
        <f t="shared" si="5"/>
        <v>0</v>
      </c>
      <c r="O30" s="75">
        <f t="shared" si="6"/>
        <v>0</v>
      </c>
      <c r="P30" s="76">
        <f t="shared" si="7"/>
        <v>0</v>
      </c>
    </row>
    <row r="31" spans="1:16">
      <c r="A31" s="6">
        <v>19</v>
      </c>
      <c r="B31" s="43"/>
      <c r="C31" s="46" t="s">
        <v>180</v>
      </c>
      <c r="D31" s="52" t="s">
        <v>91</v>
      </c>
      <c r="E31" s="33">
        <v>1</v>
      </c>
      <c r="F31" s="70"/>
      <c r="G31" s="71"/>
      <c r="H31" s="72">
        <f t="shared" si="1"/>
        <v>0</v>
      </c>
      <c r="I31" s="73"/>
      <c r="J31" s="73"/>
      <c r="K31" s="74">
        <f t="shared" si="2"/>
        <v>0</v>
      </c>
      <c r="L31" s="74">
        <f t="shared" si="3"/>
        <v>0</v>
      </c>
      <c r="M31" s="74">
        <f t="shared" si="4"/>
        <v>0</v>
      </c>
      <c r="N31" s="74">
        <f t="shared" si="5"/>
        <v>0</v>
      </c>
      <c r="O31" s="75">
        <f t="shared" si="6"/>
        <v>0</v>
      </c>
      <c r="P31" s="76">
        <f t="shared" si="7"/>
        <v>0</v>
      </c>
    </row>
    <row r="32" spans="1:16">
      <c r="A32" s="6">
        <v>20</v>
      </c>
      <c r="B32" s="43"/>
      <c r="C32" s="46" t="s">
        <v>181</v>
      </c>
      <c r="D32" s="52" t="s">
        <v>91</v>
      </c>
      <c r="E32" s="33">
        <v>1</v>
      </c>
      <c r="F32" s="70"/>
      <c r="G32" s="71"/>
      <c r="H32" s="72">
        <f t="shared" si="1"/>
        <v>0</v>
      </c>
      <c r="I32" s="73"/>
      <c r="J32" s="73"/>
      <c r="K32" s="74">
        <f t="shared" si="2"/>
        <v>0</v>
      </c>
      <c r="L32" s="74">
        <f t="shared" si="3"/>
        <v>0</v>
      </c>
      <c r="M32" s="74">
        <f t="shared" si="4"/>
        <v>0</v>
      </c>
      <c r="N32" s="74">
        <f t="shared" si="5"/>
        <v>0</v>
      </c>
      <c r="O32" s="75">
        <f t="shared" si="6"/>
        <v>0</v>
      </c>
      <c r="P32" s="76">
        <f t="shared" si="7"/>
        <v>0</v>
      </c>
    </row>
    <row r="33" spans="1:16">
      <c r="A33" s="6">
        <v>21</v>
      </c>
      <c r="B33" s="43"/>
      <c r="C33" s="46" t="s">
        <v>182</v>
      </c>
      <c r="D33" s="52" t="s">
        <v>30</v>
      </c>
      <c r="E33" s="33">
        <v>3</v>
      </c>
      <c r="F33" s="70"/>
      <c r="G33" s="71"/>
      <c r="H33" s="72">
        <f t="shared" si="1"/>
        <v>0</v>
      </c>
      <c r="I33" s="73"/>
      <c r="J33" s="73"/>
      <c r="K33" s="74">
        <f t="shared" si="2"/>
        <v>0</v>
      </c>
      <c r="L33" s="74">
        <f t="shared" si="3"/>
        <v>0</v>
      </c>
      <c r="M33" s="74">
        <f t="shared" si="4"/>
        <v>0</v>
      </c>
      <c r="N33" s="74">
        <f t="shared" si="5"/>
        <v>0</v>
      </c>
      <c r="O33" s="75">
        <f t="shared" si="6"/>
        <v>0</v>
      </c>
      <c r="P33" s="76">
        <f t="shared" si="7"/>
        <v>0</v>
      </c>
    </row>
    <row r="34" spans="1:16">
      <c r="A34" s="6">
        <v>22</v>
      </c>
      <c r="B34" s="43"/>
      <c r="C34" s="46" t="s">
        <v>183</v>
      </c>
      <c r="D34" s="52" t="s">
        <v>91</v>
      </c>
      <c r="E34" s="33">
        <v>1</v>
      </c>
      <c r="F34" s="70"/>
      <c r="G34" s="71"/>
      <c r="H34" s="72">
        <f t="shared" si="1"/>
        <v>0</v>
      </c>
      <c r="I34" s="73"/>
      <c r="J34" s="73"/>
      <c r="K34" s="74">
        <f t="shared" si="2"/>
        <v>0</v>
      </c>
      <c r="L34" s="74">
        <f t="shared" si="3"/>
        <v>0</v>
      </c>
      <c r="M34" s="74">
        <f t="shared" si="4"/>
        <v>0</v>
      </c>
      <c r="N34" s="74">
        <f t="shared" si="5"/>
        <v>0</v>
      </c>
      <c r="O34" s="75">
        <f t="shared" si="6"/>
        <v>0</v>
      </c>
      <c r="P34" s="76">
        <f t="shared" si="7"/>
        <v>0</v>
      </c>
    </row>
    <row r="35" spans="1:16">
      <c r="A35" s="6">
        <v>23</v>
      </c>
      <c r="B35" s="43"/>
      <c r="C35" s="46" t="s">
        <v>184</v>
      </c>
      <c r="D35" s="52" t="s">
        <v>185</v>
      </c>
      <c r="E35" s="33">
        <v>1</v>
      </c>
      <c r="F35" s="70"/>
      <c r="G35" s="71"/>
      <c r="H35" s="72">
        <f t="shared" si="1"/>
        <v>0</v>
      </c>
      <c r="I35" s="73"/>
      <c r="J35" s="73"/>
      <c r="K35" s="74">
        <f t="shared" si="2"/>
        <v>0</v>
      </c>
      <c r="L35" s="74">
        <f t="shared" si="3"/>
        <v>0</v>
      </c>
      <c r="M35" s="74">
        <f t="shared" si="4"/>
        <v>0</v>
      </c>
      <c r="N35" s="74">
        <f t="shared" si="5"/>
        <v>0</v>
      </c>
      <c r="O35" s="75">
        <f t="shared" si="6"/>
        <v>0</v>
      </c>
      <c r="P35" s="76">
        <f t="shared" si="7"/>
        <v>0</v>
      </c>
    </row>
    <row r="36" spans="1:16">
      <c r="A36" s="6">
        <v>24</v>
      </c>
      <c r="B36" s="43"/>
      <c r="C36" s="46" t="s">
        <v>171</v>
      </c>
      <c r="D36" s="52" t="s">
        <v>68</v>
      </c>
      <c r="E36" s="33">
        <v>1</v>
      </c>
      <c r="F36" s="70"/>
      <c r="G36" s="71"/>
      <c r="H36" s="72">
        <f t="shared" si="1"/>
        <v>0</v>
      </c>
      <c r="I36" s="73"/>
      <c r="J36" s="73"/>
      <c r="K36" s="74">
        <f t="shared" si="2"/>
        <v>0</v>
      </c>
      <c r="L36" s="74">
        <f t="shared" si="3"/>
        <v>0</v>
      </c>
      <c r="M36" s="74">
        <f t="shared" si="4"/>
        <v>0</v>
      </c>
      <c r="N36" s="74">
        <f t="shared" si="5"/>
        <v>0</v>
      </c>
      <c r="O36" s="75">
        <f t="shared" si="6"/>
        <v>0</v>
      </c>
      <c r="P36" s="76">
        <f t="shared" si="7"/>
        <v>0</v>
      </c>
    </row>
    <row r="37" spans="1:16">
      <c r="A37" s="22"/>
      <c r="B37" s="44" t="s">
        <v>186</v>
      </c>
      <c r="C37" s="46"/>
      <c r="D37" s="52"/>
      <c r="E37" s="33"/>
      <c r="F37" s="77"/>
      <c r="G37" s="78"/>
      <c r="H37" s="72"/>
      <c r="I37" s="72"/>
      <c r="J37" s="72"/>
      <c r="K37" s="72"/>
      <c r="L37" s="72"/>
      <c r="M37" s="72"/>
      <c r="N37" s="72"/>
      <c r="O37" s="79"/>
      <c r="P37" s="80"/>
    </row>
    <row r="38" spans="1:16">
      <c r="A38" s="6">
        <v>25</v>
      </c>
      <c r="B38" s="43"/>
      <c r="C38" s="46" t="s">
        <v>187</v>
      </c>
      <c r="D38" s="52" t="s">
        <v>68</v>
      </c>
      <c r="E38" s="33">
        <v>1</v>
      </c>
      <c r="F38" s="70"/>
      <c r="G38" s="71"/>
      <c r="H38" s="72">
        <f t="shared" si="1"/>
        <v>0</v>
      </c>
      <c r="I38" s="73"/>
      <c r="J38" s="73"/>
      <c r="K38" s="74">
        <f t="shared" si="2"/>
        <v>0</v>
      </c>
      <c r="L38" s="74">
        <f t="shared" si="3"/>
        <v>0</v>
      </c>
      <c r="M38" s="74">
        <f t="shared" si="4"/>
        <v>0</v>
      </c>
      <c r="N38" s="74">
        <f t="shared" si="5"/>
        <v>0</v>
      </c>
      <c r="O38" s="75">
        <f t="shared" si="6"/>
        <v>0</v>
      </c>
      <c r="P38" s="76">
        <f t="shared" si="7"/>
        <v>0</v>
      </c>
    </row>
    <row r="39" spans="1:16">
      <c r="A39" s="6">
        <v>26</v>
      </c>
      <c r="B39" s="43"/>
      <c r="C39" s="46" t="s">
        <v>188</v>
      </c>
      <c r="D39" s="52" t="s">
        <v>91</v>
      </c>
      <c r="E39" s="33">
        <v>1</v>
      </c>
      <c r="F39" s="70"/>
      <c r="G39" s="71"/>
      <c r="H39" s="72">
        <f t="shared" si="1"/>
        <v>0</v>
      </c>
      <c r="I39" s="73"/>
      <c r="J39" s="73"/>
      <c r="K39" s="74">
        <f t="shared" si="2"/>
        <v>0</v>
      </c>
      <c r="L39" s="74">
        <f t="shared" si="3"/>
        <v>0</v>
      </c>
      <c r="M39" s="74">
        <f t="shared" si="4"/>
        <v>0</v>
      </c>
      <c r="N39" s="74">
        <f t="shared" si="5"/>
        <v>0</v>
      </c>
      <c r="O39" s="75">
        <f t="shared" si="6"/>
        <v>0</v>
      </c>
      <c r="P39" s="76">
        <f t="shared" si="7"/>
        <v>0</v>
      </c>
    </row>
    <row r="40" spans="1:16">
      <c r="A40" s="6">
        <v>27</v>
      </c>
      <c r="B40" s="43"/>
      <c r="C40" s="46" t="s">
        <v>180</v>
      </c>
      <c r="D40" s="52" t="s">
        <v>91</v>
      </c>
      <c r="E40" s="33">
        <v>1</v>
      </c>
      <c r="F40" s="70"/>
      <c r="G40" s="71"/>
      <c r="H40" s="72">
        <f t="shared" si="1"/>
        <v>0</v>
      </c>
      <c r="I40" s="73"/>
      <c r="J40" s="73"/>
      <c r="K40" s="74">
        <f t="shared" si="2"/>
        <v>0</v>
      </c>
      <c r="L40" s="74">
        <f t="shared" si="3"/>
        <v>0</v>
      </c>
      <c r="M40" s="74">
        <f t="shared" si="4"/>
        <v>0</v>
      </c>
      <c r="N40" s="74">
        <f t="shared" si="5"/>
        <v>0</v>
      </c>
      <c r="O40" s="75">
        <f t="shared" si="6"/>
        <v>0</v>
      </c>
      <c r="P40" s="76">
        <f t="shared" si="7"/>
        <v>0</v>
      </c>
    </row>
    <row r="41" spans="1:16">
      <c r="A41" s="6">
        <v>28</v>
      </c>
      <c r="B41" s="43"/>
      <c r="C41" s="46" t="s">
        <v>189</v>
      </c>
      <c r="D41" s="52" t="s">
        <v>91</v>
      </c>
      <c r="E41" s="33">
        <v>1</v>
      </c>
      <c r="F41" s="70"/>
      <c r="G41" s="71"/>
      <c r="H41" s="72">
        <f t="shared" si="1"/>
        <v>0</v>
      </c>
      <c r="I41" s="73"/>
      <c r="J41" s="73"/>
      <c r="K41" s="74">
        <f t="shared" si="2"/>
        <v>0</v>
      </c>
      <c r="L41" s="74">
        <f t="shared" si="3"/>
        <v>0</v>
      </c>
      <c r="M41" s="74">
        <f t="shared" si="4"/>
        <v>0</v>
      </c>
      <c r="N41" s="74">
        <f t="shared" si="5"/>
        <v>0</v>
      </c>
      <c r="O41" s="75">
        <f t="shared" si="6"/>
        <v>0</v>
      </c>
      <c r="P41" s="76">
        <f t="shared" si="7"/>
        <v>0</v>
      </c>
    </row>
    <row r="42" spans="1:16">
      <c r="A42" s="6">
        <v>29</v>
      </c>
      <c r="B42" s="43"/>
      <c r="C42" s="46" t="s">
        <v>190</v>
      </c>
      <c r="D42" s="52" t="s">
        <v>30</v>
      </c>
      <c r="E42" s="33">
        <v>3</v>
      </c>
      <c r="F42" s="70"/>
      <c r="G42" s="71"/>
      <c r="H42" s="72">
        <f t="shared" si="1"/>
        <v>0</v>
      </c>
      <c r="I42" s="73"/>
      <c r="J42" s="73"/>
      <c r="K42" s="74">
        <f t="shared" si="2"/>
        <v>0</v>
      </c>
      <c r="L42" s="74">
        <f t="shared" si="3"/>
        <v>0</v>
      </c>
      <c r="M42" s="74">
        <f t="shared" si="4"/>
        <v>0</v>
      </c>
      <c r="N42" s="74">
        <f t="shared" si="5"/>
        <v>0</v>
      </c>
      <c r="O42" s="75">
        <f t="shared" si="6"/>
        <v>0</v>
      </c>
      <c r="P42" s="76">
        <f t="shared" si="7"/>
        <v>0</v>
      </c>
    </row>
    <row r="43" spans="1:16">
      <c r="A43" s="6">
        <v>30</v>
      </c>
      <c r="B43" s="43"/>
      <c r="C43" s="46" t="s">
        <v>184</v>
      </c>
      <c r="D43" s="52" t="s">
        <v>185</v>
      </c>
      <c r="E43" s="33">
        <v>1</v>
      </c>
      <c r="F43" s="70"/>
      <c r="G43" s="71"/>
      <c r="H43" s="72">
        <f t="shared" si="1"/>
        <v>0</v>
      </c>
      <c r="I43" s="73"/>
      <c r="J43" s="73"/>
      <c r="K43" s="74">
        <f t="shared" si="2"/>
        <v>0</v>
      </c>
      <c r="L43" s="74">
        <f t="shared" si="3"/>
        <v>0</v>
      </c>
      <c r="M43" s="74">
        <f t="shared" si="4"/>
        <v>0</v>
      </c>
      <c r="N43" s="74">
        <f t="shared" si="5"/>
        <v>0</v>
      </c>
      <c r="O43" s="75">
        <f t="shared" si="6"/>
        <v>0</v>
      </c>
      <c r="P43" s="76">
        <f t="shared" si="7"/>
        <v>0</v>
      </c>
    </row>
    <row r="44" spans="1:16">
      <c r="A44" s="6">
        <v>31</v>
      </c>
      <c r="B44" s="43"/>
      <c r="C44" s="46" t="s">
        <v>171</v>
      </c>
      <c r="D44" s="52" t="s">
        <v>68</v>
      </c>
      <c r="E44" s="33">
        <v>1</v>
      </c>
      <c r="F44" s="70"/>
      <c r="G44" s="71"/>
      <c r="H44" s="72">
        <f t="shared" si="1"/>
        <v>0</v>
      </c>
      <c r="I44" s="73"/>
      <c r="J44" s="73"/>
      <c r="K44" s="74">
        <f t="shared" si="2"/>
        <v>0</v>
      </c>
      <c r="L44" s="74">
        <f t="shared" si="3"/>
        <v>0</v>
      </c>
      <c r="M44" s="74">
        <f t="shared" si="4"/>
        <v>0</v>
      </c>
      <c r="N44" s="74">
        <f t="shared" si="5"/>
        <v>0</v>
      </c>
      <c r="O44" s="75">
        <f t="shared" si="6"/>
        <v>0</v>
      </c>
      <c r="P44" s="76">
        <f t="shared" si="7"/>
        <v>0</v>
      </c>
    </row>
    <row r="45" spans="1:16" ht="25.5">
      <c r="A45" s="6">
        <v>32</v>
      </c>
      <c r="B45" s="43"/>
      <c r="C45" s="46" t="s">
        <v>191</v>
      </c>
      <c r="D45" s="52" t="s">
        <v>185</v>
      </c>
      <c r="E45" s="33">
        <v>2</v>
      </c>
      <c r="F45" s="70"/>
      <c r="G45" s="71"/>
      <c r="H45" s="72">
        <f t="shared" si="1"/>
        <v>0</v>
      </c>
      <c r="I45" s="73"/>
      <c r="J45" s="73"/>
      <c r="K45" s="74">
        <f t="shared" si="2"/>
        <v>0</v>
      </c>
      <c r="L45" s="74">
        <f t="shared" si="3"/>
        <v>0</v>
      </c>
      <c r="M45" s="74">
        <f t="shared" si="4"/>
        <v>0</v>
      </c>
      <c r="N45" s="74">
        <f t="shared" si="5"/>
        <v>0</v>
      </c>
      <c r="O45" s="75">
        <f t="shared" si="6"/>
        <v>0</v>
      </c>
      <c r="P45" s="76">
        <f t="shared" si="7"/>
        <v>0</v>
      </c>
    </row>
    <row r="46" spans="1:16">
      <c r="A46" s="22"/>
      <c r="B46" s="50" t="s">
        <v>192</v>
      </c>
      <c r="C46" s="53"/>
      <c r="D46" s="52"/>
      <c r="E46" s="33"/>
      <c r="F46" s="77"/>
      <c r="G46" s="78"/>
      <c r="H46" s="72"/>
      <c r="I46" s="72"/>
      <c r="J46" s="72"/>
      <c r="K46" s="72"/>
      <c r="L46" s="72"/>
      <c r="M46" s="72"/>
      <c r="N46" s="72"/>
      <c r="O46" s="79"/>
      <c r="P46" s="80"/>
    </row>
    <row r="47" spans="1:16">
      <c r="A47" s="6">
        <v>33</v>
      </c>
      <c r="B47" s="43"/>
      <c r="C47" s="46" t="s">
        <v>193</v>
      </c>
      <c r="D47" s="52" t="s">
        <v>68</v>
      </c>
      <c r="E47" s="33">
        <v>1</v>
      </c>
      <c r="F47" s="70"/>
      <c r="G47" s="71"/>
      <c r="H47" s="72">
        <f t="shared" si="1"/>
        <v>0</v>
      </c>
      <c r="I47" s="73"/>
      <c r="J47" s="73"/>
      <c r="K47" s="74">
        <f t="shared" si="2"/>
        <v>0</v>
      </c>
      <c r="L47" s="74">
        <f t="shared" si="3"/>
        <v>0</v>
      </c>
      <c r="M47" s="74">
        <f t="shared" si="4"/>
        <v>0</v>
      </c>
      <c r="N47" s="74">
        <f t="shared" si="5"/>
        <v>0</v>
      </c>
      <c r="O47" s="75">
        <f t="shared" si="6"/>
        <v>0</v>
      </c>
      <c r="P47" s="76">
        <f t="shared" si="7"/>
        <v>0</v>
      </c>
    </row>
    <row r="48" spans="1:16">
      <c r="A48" s="6">
        <v>34</v>
      </c>
      <c r="B48" s="43"/>
      <c r="C48" s="46" t="s">
        <v>194</v>
      </c>
      <c r="D48" s="52" t="s">
        <v>91</v>
      </c>
      <c r="E48" s="33">
        <v>1</v>
      </c>
      <c r="F48" s="70"/>
      <c r="G48" s="71"/>
      <c r="H48" s="72">
        <f t="shared" si="1"/>
        <v>0</v>
      </c>
      <c r="I48" s="73"/>
      <c r="J48" s="73"/>
      <c r="K48" s="74">
        <f t="shared" si="2"/>
        <v>0</v>
      </c>
      <c r="L48" s="74">
        <f t="shared" si="3"/>
        <v>0</v>
      </c>
      <c r="M48" s="74">
        <f t="shared" si="4"/>
        <v>0</v>
      </c>
      <c r="N48" s="74">
        <f t="shared" si="5"/>
        <v>0</v>
      </c>
      <c r="O48" s="75">
        <f t="shared" si="6"/>
        <v>0</v>
      </c>
      <c r="P48" s="76">
        <f t="shared" si="7"/>
        <v>0</v>
      </c>
    </row>
    <row r="49" spans="1:16">
      <c r="A49" s="6">
        <v>35</v>
      </c>
      <c r="B49" s="43"/>
      <c r="C49" s="46" t="s">
        <v>180</v>
      </c>
      <c r="D49" s="52" t="s">
        <v>91</v>
      </c>
      <c r="E49" s="33">
        <v>1</v>
      </c>
      <c r="F49" s="70"/>
      <c r="G49" s="71"/>
      <c r="H49" s="72">
        <f t="shared" si="1"/>
        <v>0</v>
      </c>
      <c r="I49" s="73"/>
      <c r="J49" s="73"/>
      <c r="K49" s="74">
        <f t="shared" si="2"/>
        <v>0</v>
      </c>
      <c r="L49" s="74">
        <f t="shared" si="3"/>
        <v>0</v>
      </c>
      <c r="M49" s="74">
        <f t="shared" si="4"/>
        <v>0</v>
      </c>
      <c r="N49" s="74">
        <f t="shared" si="5"/>
        <v>0</v>
      </c>
      <c r="O49" s="75">
        <f t="shared" si="6"/>
        <v>0</v>
      </c>
      <c r="P49" s="76">
        <f t="shared" si="7"/>
        <v>0</v>
      </c>
    </row>
    <row r="50" spans="1:16">
      <c r="A50" s="6">
        <v>36</v>
      </c>
      <c r="B50" s="43"/>
      <c r="C50" s="46" t="s">
        <v>195</v>
      </c>
      <c r="D50" s="52" t="s">
        <v>91</v>
      </c>
      <c r="E50" s="33">
        <v>1</v>
      </c>
      <c r="F50" s="70"/>
      <c r="G50" s="71"/>
      <c r="H50" s="72">
        <f t="shared" si="1"/>
        <v>0</v>
      </c>
      <c r="I50" s="73"/>
      <c r="J50" s="73"/>
      <c r="K50" s="74">
        <f t="shared" si="2"/>
        <v>0</v>
      </c>
      <c r="L50" s="74">
        <f t="shared" si="3"/>
        <v>0</v>
      </c>
      <c r="M50" s="74">
        <f t="shared" si="4"/>
        <v>0</v>
      </c>
      <c r="N50" s="74">
        <f t="shared" si="5"/>
        <v>0</v>
      </c>
      <c r="O50" s="75">
        <f t="shared" si="6"/>
        <v>0</v>
      </c>
      <c r="P50" s="76">
        <f t="shared" si="7"/>
        <v>0</v>
      </c>
    </row>
    <row r="51" spans="1:16">
      <c r="A51" s="6">
        <v>37</v>
      </c>
      <c r="B51" s="43"/>
      <c r="C51" s="46" t="s">
        <v>196</v>
      </c>
      <c r="D51" s="52" t="s">
        <v>91</v>
      </c>
      <c r="E51" s="33">
        <v>1</v>
      </c>
      <c r="F51" s="70"/>
      <c r="G51" s="71"/>
      <c r="H51" s="72">
        <f t="shared" si="1"/>
        <v>0</v>
      </c>
      <c r="I51" s="73"/>
      <c r="J51" s="73"/>
      <c r="K51" s="74">
        <f t="shared" si="2"/>
        <v>0</v>
      </c>
      <c r="L51" s="74">
        <f t="shared" si="3"/>
        <v>0</v>
      </c>
      <c r="M51" s="74">
        <f t="shared" si="4"/>
        <v>0</v>
      </c>
      <c r="N51" s="74">
        <f t="shared" si="5"/>
        <v>0</v>
      </c>
      <c r="O51" s="75">
        <f t="shared" si="6"/>
        <v>0</v>
      </c>
      <c r="P51" s="76">
        <f t="shared" si="7"/>
        <v>0</v>
      </c>
    </row>
    <row r="52" spans="1:16">
      <c r="A52" s="6">
        <v>38</v>
      </c>
      <c r="B52" s="43"/>
      <c r="C52" s="46" t="s">
        <v>174</v>
      </c>
      <c r="D52" s="52" t="s">
        <v>30</v>
      </c>
      <c r="E52" s="33">
        <v>3</v>
      </c>
      <c r="F52" s="70"/>
      <c r="G52" s="71"/>
      <c r="H52" s="72">
        <f t="shared" si="1"/>
        <v>0</v>
      </c>
      <c r="I52" s="73"/>
      <c r="J52" s="73"/>
      <c r="K52" s="74">
        <f t="shared" si="2"/>
        <v>0</v>
      </c>
      <c r="L52" s="74">
        <f t="shared" si="3"/>
        <v>0</v>
      </c>
      <c r="M52" s="74">
        <f t="shared" si="4"/>
        <v>0</v>
      </c>
      <c r="N52" s="74">
        <f t="shared" si="5"/>
        <v>0</v>
      </c>
      <c r="O52" s="75">
        <f t="shared" si="6"/>
        <v>0</v>
      </c>
      <c r="P52" s="76">
        <f t="shared" si="7"/>
        <v>0</v>
      </c>
    </row>
    <row r="53" spans="1:16">
      <c r="A53" s="6">
        <v>39</v>
      </c>
      <c r="B53" s="43"/>
      <c r="C53" s="46" t="s">
        <v>171</v>
      </c>
      <c r="D53" s="52" t="s">
        <v>68</v>
      </c>
      <c r="E53" s="33">
        <v>1</v>
      </c>
      <c r="F53" s="70"/>
      <c r="G53" s="71"/>
      <c r="H53" s="72">
        <f t="shared" si="1"/>
        <v>0</v>
      </c>
      <c r="I53" s="73"/>
      <c r="J53" s="73"/>
      <c r="K53" s="74">
        <f t="shared" si="2"/>
        <v>0</v>
      </c>
      <c r="L53" s="74">
        <f t="shared" si="3"/>
        <v>0</v>
      </c>
      <c r="M53" s="74">
        <f t="shared" si="4"/>
        <v>0</v>
      </c>
      <c r="N53" s="74">
        <f t="shared" si="5"/>
        <v>0</v>
      </c>
      <c r="O53" s="75">
        <f t="shared" si="6"/>
        <v>0</v>
      </c>
      <c r="P53" s="76">
        <f t="shared" si="7"/>
        <v>0</v>
      </c>
    </row>
    <row r="54" spans="1:16">
      <c r="A54" s="28" t="s">
        <v>2</v>
      </c>
      <c r="B54" s="6" t="s">
        <v>2</v>
      </c>
      <c r="C54" s="87" t="s">
        <v>3</v>
      </c>
      <c r="D54" s="87"/>
      <c r="E54" s="6" t="s">
        <v>2</v>
      </c>
      <c r="F54" s="6" t="s">
        <v>2</v>
      </c>
      <c r="G54" s="6" t="s">
        <v>2</v>
      </c>
      <c r="H54" s="6" t="s">
        <v>2</v>
      </c>
      <c r="I54" s="6" t="s">
        <v>2</v>
      </c>
      <c r="J54" s="6" t="s">
        <v>2</v>
      </c>
      <c r="K54" s="6" t="s">
        <v>2</v>
      </c>
      <c r="L54" s="29">
        <f>SUM(L10:L53)</f>
        <v>0</v>
      </c>
      <c r="M54" s="29">
        <f t="shared" ref="M54:P54" si="8">SUM(M10:M53)</f>
        <v>0</v>
      </c>
      <c r="N54" s="29">
        <f t="shared" si="8"/>
        <v>0</v>
      </c>
      <c r="O54" s="29">
        <f t="shared" si="8"/>
        <v>0</v>
      </c>
      <c r="P54" s="29">
        <f t="shared" si="8"/>
        <v>0</v>
      </c>
    </row>
    <row r="55" spans="1:16">
      <c r="A55" s="26" t="s">
        <v>2</v>
      </c>
      <c r="B55" s="21" t="s">
        <v>2</v>
      </c>
      <c r="C55" s="81" t="s">
        <v>61</v>
      </c>
      <c r="D55" s="82"/>
      <c r="E55" s="82"/>
      <c r="F55" s="82"/>
      <c r="G55" s="82"/>
      <c r="H55" s="82"/>
      <c r="I55" s="82"/>
      <c r="J55" s="82"/>
      <c r="K55" s="83"/>
      <c r="L55" s="27"/>
      <c r="M55" s="73"/>
      <c r="N55" s="73"/>
      <c r="O55" s="95"/>
      <c r="P55" s="96">
        <f>SUM(M55:O55)</f>
        <v>0</v>
      </c>
    </row>
    <row r="56" spans="1:16">
      <c r="A56" s="17" t="s">
        <v>2</v>
      </c>
      <c r="B56" s="16" t="s">
        <v>2</v>
      </c>
      <c r="C56" s="92" t="s">
        <v>62</v>
      </c>
      <c r="D56" s="93"/>
      <c r="E56" s="93"/>
      <c r="F56" s="93"/>
      <c r="G56" s="93"/>
      <c r="H56" s="93"/>
      <c r="I56" s="93"/>
      <c r="J56" s="93"/>
      <c r="K56" s="94"/>
      <c r="L56" s="18"/>
      <c r="M56" s="19">
        <f>M54+M55</f>
        <v>0</v>
      </c>
      <c r="N56" s="19">
        <f t="shared" ref="N56:P56" si="9">N54+N55</f>
        <v>0</v>
      </c>
      <c r="O56" s="19">
        <f t="shared" si="9"/>
        <v>0</v>
      </c>
      <c r="P56" s="19">
        <f t="shared" si="9"/>
        <v>0</v>
      </c>
    </row>
    <row r="57" spans="1:16">
      <c r="A57" s="1"/>
    </row>
    <row r="58" spans="1:16">
      <c r="A58" s="89" t="s">
        <v>220</v>
      </c>
      <c r="B58" s="90"/>
      <c r="C58" s="90"/>
      <c r="D58" s="90"/>
      <c r="E58" s="90"/>
      <c r="F58" s="90"/>
      <c r="G58" s="64"/>
      <c r="H58" s="65"/>
      <c r="I58" s="64"/>
      <c r="J58" s="66"/>
      <c r="K58" s="66"/>
      <c r="L58" s="66"/>
      <c r="M58" s="67"/>
      <c r="N58" s="66"/>
      <c r="O58" s="66"/>
      <c r="P58" s="66"/>
    </row>
    <row r="59" spans="1:16">
      <c r="A59" s="91" t="s">
        <v>221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</row>
    <row r="60" spans="1:16">
      <c r="A60" s="68"/>
      <c r="B60" s="69"/>
      <c r="C60" s="64"/>
      <c r="D60" s="64"/>
      <c r="E60" s="64"/>
      <c r="F60" s="65"/>
      <c r="G60" s="64"/>
      <c r="H60" s="66"/>
      <c r="I60" s="66"/>
      <c r="J60" s="66"/>
      <c r="K60" s="67"/>
      <c r="L60" s="66"/>
      <c r="M60" s="66"/>
      <c r="N60" s="66"/>
      <c r="O60" s="66"/>
      <c r="P60" s="66"/>
    </row>
    <row r="61" spans="1:16">
      <c r="A61" s="89" t="s">
        <v>222</v>
      </c>
      <c r="B61" s="90"/>
      <c r="C61" s="90"/>
      <c r="D61" s="64"/>
      <c r="E61" s="64"/>
      <c r="F61" s="64"/>
      <c r="G61" s="65"/>
      <c r="H61" s="64"/>
      <c r="I61" s="66"/>
      <c r="J61" s="66"/>
      <c r="K61" s="66"/>
      <c r="L61" s="67"/>
      <c r="M61" s="66"/>
      <c r="N61" s="66"/>
      <c r="O61" s="66"/>
      <c r="P61" s="66"/>
    </row>
    <row r="62" spans="1:16">
      <c r="A62" s="68"/>
      <c r="B62" s="69"/>
      <c r="C62" s="64"/>
      <c r="D62" s="64"/>
      <c r="E62" s="64"/>
      <c r="F62" s="64"/>
      <c r="G62" s="65"/>
      <c r="H62" s="64"/>
      <c r="I62" s="66"/>
      <c r="J62" s="66"/>
      <c r="K62" s="66"/>
      <c r="L62" s="67"/>
      <c r="M62" s="66"/>
      <c r="N62" s="66"/>
      <c r="O62" s="66"/>
      <c r="P62" s="66"/>
    </row>
    <row r="63" spans="1:16">
      <c r="A63" s="89" t="s">
        <v>223</v>
      </c>
      <c r="B63" s="90"/>
      <c r="C63" s="90"/>
      <c r="D63" s="64"/>
      <c r="E63" s="64"/>
      <c r="F63" s="64"/>
      <c r="G63" s="65"/>
      <c r="H63" s="64"/>
      <c r="I63" s="66"/>
      <c r="J63" s="66"/>
      <c r="K63" s="66"/>
      <c r="L63" s="67"/>
      <c r="M63" s="66"/>
      <c r="N63" s="66"/>
      <c r="O63" s="66"/>
      <c r="P63" s="66"/>
    </row>
  </sheetData>
  <mergeCells count="13">
    <mergeCell ref="A58:F58"/>
    <mergeCell ref="A59:P59"/>
    <mergeCell ref="A61:C61"/>
    <mergeCell ref="A63:C63"/>
    <mergeCell ref="C54:D54"/>
    <mergeCell ref="C55:K55"/>
    <mergeCell ref="C56:K56"/>
    <mergeCell ref="A1:P1"/>
    <mergeCell ref="D6:D7"/>
    <mergeCell ref="E6:E7"/>
    <mergeCell ref="F6:K6"/>
    <mergeCell ref="L6:P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35"/>
  </sheetPr>
  <dimension ref="A1:Q79"/>
  <sheetViews>
    <sheetView showZeros="0" zoomScale="86" zoomScaleNormal="86" workbookViewId="0">
      <selection activeCell="P27" sqref="P27"/>
    </sheetView>
  </sheetViews>
  <sheetFormatPr defaultColWidth="9.33203125" defaultRowHeight="12.75"/>
  <cols>
    <col min="1" max="1" width="5.5" style="1" customWidth="1"/>
    <col min="3" max="3" width="38.5" customWidth="1"/>
    <col min="4" max="4" width="8.83203125" customWidth="1"/>
    <col min="5" max="5" width="10.83203125" customWidth="1"/>
    <col min="12" max="12" width="9.83203125" bestFit="1" customWidth="1"/>
    <col min="13" max="16" width="11.33203125" customWidth="1"/>
  </cols>
  <sheetData>
    <row r="1" spans="1:17" s="2" customFormat="1" ht="15.75">
      <c r="A1" s="88" t="s">
        <v>216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7" s="2" customFormat="1" ht="15.75">
      <c r="A2" s="20"/>
      <c r="B2" s="20"/>
      <c r="C2" s="20"/>
      <c r="D2" s="20"/>
      <c r="E2" s="20" t="s">
        <v>198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7" s="2" customFormat="1" ht="15.7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s="2" customFormat="1" ht="15.75" customHeight="1">
      <c r="A4" s="84" t="s">
        <v>218</v>
      </c>
      <c r="B4" s="84"/>
      <c r="C4" s="84"/>
      <c r="D4" s="85"/>
      <c r="E4" s="85"/>
      <c r="F4" s="85"/>
      <c r="G4" s="85"/>
    </row>
    <row r="5" spans="1:17" s="2" customFormat="1" ht="15.75">
      <c r="A5" s="3" t="s">
        <v>219</v>
      </c>
      <c r="B5" s="4"/>
    </row>
    <row r="6" spans="1:17" s="11" customFormat="1" ht="13.5" customHeight="1">
      <c r="A6" s="7" t="s">
        <v>0</v>
      </c>
      <c r="B6" s="8" t="s">
        <v>5</v>
      </c>
      <c r="C6" s="9" t="s">
        <v>6</v>
      </c>
      <c r="D6" s="86" t="s">
        <v>7</v>
      </c>
      <c r="E6" s="86" t="s">
        <v>8</v>
      </c>
      <c r="F6" s="86" t="s">
        <v>9</v>
      </c>
      <c r="G6" s="86"/>
      <c r="H6" s="86"/>
      <c r="I6" s="86"/>
      <c r="J6" s="86"/>
      <c r="K6" s="86"/>
      <c r="L6" s="86" t="s">
        <v>10</v>
      </c>
      <c r="M6" s="86"/>
      <c r="N6" s="86"/>
      <c r="O6" s="86"/>
      <c r="P6" s="86"/>
      <c r="Q6" s="10"/>
    </row>
    <row r="7" spans="1:17" s="11" customFormat="1" ht="48">
      <c r="A7" s="12" t="s">
        <v>1</v>
      </c>
      <c r="B7" s="13"/>
      <c r="C7" s="14" t="s">
        <v>11</v>
      </c>
      <c r="D7" s="86"/>
      <c r="E7" s="86"/>
      <c r="F7" s="56" t="s">
        <v>12</v>
      </c>
      <c r="G7" s="56" t="s">
        <v>13</v>
      </c>
      <c r="H7" s="56" t="s">
        <v>14</v>
      </c>
      <c r="I7" s="56" t="s">
        <v>15</v>
      </c>
      <c r="J7" s="56" t="s">
        <v>16</v>
      </c>
      <c r="K7" s="56" t="s">
        <v>17</v>
      </c>
      <c r="L7" s="56" t="s">
        <v>18</v>
      </c>
      <c r="M7" s="56" t="s">
        <v>14</v>
      </c>
      <c r="N7" s="56" t="s">
        <v>15</v>
      </c>
      <c r="O7" s="56" t="s">
        <v>16</v>
      </c>
      <c r="P7" s="56" t="s">
        <v>17</v>
      </c>
    </row>
    <row r="8" spans="1:17" s="11" customFormat="1" ht="10.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</row>
    <row r="9" spans="1:17" s="2" customFormat="1">
      <c r="A9" s="22">
        <v>1</v>
      </c>
      <c r="B9" s="6"/>
      <c r="C9" s="6" t="s">
        <v>199</v>
      </c>
      <c r="D9" s="23" t="s">
        <v>91</v>
      </c>
      <c r="E9" s="25">
        <v>10</v>
      </c>
      <c r="F9" s="70"/>
      <c r="G9" s="71"/>
      <c r="H9" s="72">
        <f t="shared" ref="H9" si="0">ROUND(F9*G9,2)</f>
        <v>0</v>
      </c>
      <c r="I9" s="73"/>
      <c r="J9" s="73"/>
      <c r="K9" s="74">
        <f>SUM(H9:J9)</f>
        <v>0</v>
      </c>
      <c r="L9" s="74">
        <f>ROUND(E9*F9,2)</f>
        <v>0</v>
      </c>
      <c r="M9" s="74">
        <f>ROUND(E9*H9,2)</f>
        <v>0</v>
      </c>
      <c r="N9" s="74">
        <f>ROUND(E9*I9,2)</f>
        <v>0</v>
      </c>
      <c r="O9" s="75">
        <f>ROUND(E9*J9,2)</f>
        <v>0</v>
      </c>
      <c r="P9" s="76">
        <f>SUM(M9:O9)</f>
        <v>0</v>
      </c>
    </row>
    <row r="10" spans="1:17" s="2" customFormat="1" ht="18" customHeight="1">
      <c r="A10" s="22">
        <v>2</v>
      </c>
      <c r="B10" s="6"/>
      <c r="C10" s="6" t="s">
        <v>200</v>
      </c>
      <c r="D10" s="23" t="s">
        <v>91</v>
      </c>
      <c r="E10" s="23">
        <v>6</v>
      </c>
      <c r="F10" s="70"/>
      <c r="G10" s="71"/>
      <c r="H10" s="72">
        <f t="shared" ref="H10:H24" si="1">ROUND(F10*G10,2)</f>
        <v>0</v>
      </c>
      <c r="I10" s="73"/>
      <c r="J10" s="73"/>
      <c r="K10" s="74">
        <f t="shared" ref="K10:K24" si="2">SUM(H10:J10)</f>
        <v>0</v>
      </c>
      <c r="L10" s="74">
        <f t="shared" ref="L10:L24" si="3">ROUND(E10*F10,2)</f>
        <v>0</v>
      </c>
      <c r="M10" s="74">
        <f t="shared" ref="M10:M24" si="4">ROUND(E10*H10,2)</f>
        <v>0</v>
      </c>
      <c r="N10" s="74">
        <f t="shared" ref="N10:N24" si="5">ROUND(E10*I10,2)</f>
        <v>0</v>
      </c>
      <c r="O10" s="75">
        <f t="shared" ref="O10:O24" si="6">ROUND(E10*J10,2)</f>
        <v>0</v>
      </c>
      <c r="P10" s="76">
        <f t="shared" ref="P10:P24" si="7">SUM(M10:O10)</f>
        <v>0</v>
      </c>
    </row>
    <row r="11" spans="1:17" s="2" customFormat="1">
      <c r="A11" s="22">
        <v>3</v>
      </c>
      <c r="B11" s="6"/>
      <c r="C11" s="31" t="s">
        <v>201</v>
      </c>
      <c r="D11" s="32" t="s">
        <v>91</v>
      </c>
      <c r="E11" s="33">
        <v>7</v>
      </c>
      <c r="F11" s="70"/>
      <c r="G11" s="71"/>
      <c r="H11" s="72">
        <f t="shared" si="1"/>
        <v>0</v>
      </c>
      <c r="I11" s="73"/>
      <c r="J11" s="73"/>
      <c r="K11" s="74">
        <f t="shared" si="2"/>
        <v>0</v>
      </c>
      <c r="L11" s="74">
        <f t="shared" si="3"/>
        <v>0</v>
      </c>
      <c r="M11" s="74">
        <f t="shared" si="4"/>
        <v>0</v>
      </c>
      <c r="N11" s="74">
        <f t="shared" si="5"/>
        <v>0</v>
      </c>
      <c r="O11" s="75">
        <f t="shared" si="6"/>
        <v>0</v>
      </c>
      <c r="P11" s="76">
        <f t="shared" si="7"/>
        <v>0</v>
      </c>
    </row>
    <row r="12" spans="1:17" s="2" customFormat="1">
      <c r="A12" s="22">
        <v>4</v>
      </c>
      <c r="B12" s="6"/>
      <c r="C12" s="31" t="s">
        <v>202</v>
      </c>
      <c r="D12" s="32" t="s">
        <v>91</v>
      </c>
      <c r="E12" s="33">
        <v>7</v>
      </c>
      <c r="F12" s="70"/>
      <c r="G12" s="71"/>
      <c r="H12" s="72">
        <f t="shared" si="1"/>
        <v>0</v>
      </c>
      <c r="I12" s="73"/>
      <c r="J12" s="73"/>
      <c r="K12" s="74">
        <f t="shared" si="2"/>
        <v>0</v>
      </c>
      <c r="L12" s="74">
        <f t="shared" si="3"/>
        <v>0</v>
      </c>
      <c r="M12" s="74">
        <f t="shared" si="4"/>
        <v>0</v>
      </c>
      <c r="N12" s="74">
        <f t="shared" si="5"/>
        <v>0</v>
      </c>
      <c r="O12" s="75">
        <f t="shared" si="6"/>
        <v>0</v>
      </c>
      <c r="P12" s="76">
        <f t="shared" si="7"/>
        <v>0</v>
      </c>
    </row>
    <row r="13" spans="1:17" s="2" customFormat="1">
      <c r="A13" s="22">
        <v>5</v>
      </c>
      <c r="B13" s="6"/>
      <c r="C13" s="31" t="s">
        <v>203</v>
      </c>
      <c r="D13" s="32" t="s">
        <v>91</v>
      </c>
      <c r="E13" s="33">
        <v>8</v>
      </c>
      <c r="F13" s="70"/>
      <c r="G13" s="71"/>
      <c r="H13" s="72">
        <f t="shared" si="1"/>
        <v>0</v>
      </c>
      <c r="I13" s="73"/>
      <c r="J13" s="73"/>
      <c r="K13" s="74">
        <f t="shared" si="2"/>
        <v>0</v>
      </c>
      <c r="L13" s="74">
        <f t="shared" si="3"/>
        <v>0</v>
      </c>
      <c r="M13" s="74">
        <f t="shared" si="4"/>
        <v>0</v>
      </c>
      <c r="N13" s="74">
        <f t="shared" si="5"/>
        <v>0</v>
      </c>
      <c r="O13" s="75">
        <f t="shared" si="6"/>
        <v>0</v>
      </c>
      <c r="P13" s="76">
        <f t="shared" si="7"/>
        <v>0</v>
      </c>
    </row>
    <row r="14" spans="1:17" s="2" customFormat="1">
      <c r="A14" s="22">
        <v>6</v>
      </c>
      <c r="B14" s="6"/>
      <c r="C14" s="31" t="s">
        <v>204</v>
      </c>
      <c r="D14" s="32" t="s">
        <v>91</v>
      </c>
      <c r="E14" s="33">
        <v>1</v>
      </c>
      <c r="F14" s="70"/>
      <c r="G14" s="71"/>
      <c r="H14" s="72">
        <f t="shared" si="1"/>
        <v>0</v>
      </c>
      <c r="I14" s="73"/>
      <c r="J14" s="73"/>
      <c r="K14" s="74">
        <f t="shared" si="2"/>
        <v>0</v>
      </c>
      <c r="L14" s="74">
        <f t="shared" si="3"/>
        <v>0</v>
      </c>
      <c r="M14" s="74">
        <f t="shared" si="4"/>
        <v>0</v>
      </c>
      <c r="N14" s="74">
        <f t="shared" si="5"/>
        <v>0</v>
      </c>
      <c r="O14" s="75">
        <f t="shared" si="6"/>
        <v>0</v>
      </c>
      <c r="P14" s="76">
        <f t="shared" si="7"/>
        <v>0</v>
      </c>
    </row>
    <row r="15" spans="1:17" s="2" customFormat="1">
      <c r="A15" s="22">
        <v>7</v>
      </c>
      <c r="B15" s="6"/>
      <c r="C15" s="31" t="s">
        <v>205</v>
      </c>
      <c r="D15" s="32" t="s">
        <v>91</v>
      </c>
      <c r="E15" s="33">
        <v>1</v>
      </c>
      <c r="F15" s="70"/>
      <c r="G15" s="71"/>
      <c r="H15" s="72">
        <f t="shared" si="1"/>
        <v>0</v>
      </c>
      <c r="I15" s="73"/>
      <c r="J15" s="73"/>
      <c r="K15" s="74">
        <f t="shared" si="2"/>
        <v>0</v>
      </c>
      <c r="L15" s="74">
        <f t="shared" si="3"/>
        <v>0</v>
      </c>
      <c r="M15" s="74">
        <f t="shared" si="4"/>
        <v>0</v>
      </c>
      <c r="N15" s="74">
        <f t="shared" si="5"/>
        <v>0</v>
      </c>
      <c r="O15" s="75">
        <f t="shared" si="6"/>
        <v>0</v>
      </c>
      <c r="P15" s="76">
        <f t="shared" si="7"/>
        <v>0</v>
      </c>
    </row>
    <row r="16" spans="1:17" s="2" customFormat="1">
      <c r="A16" s="22">
        <v>8</v>
      </c>
      <c r="B16" s="6"/>
      <c r="C16" s="31" t="s">
        <v>206</v>
      </c>
      <c r="D16" s="32" t="s">
        <v>91</v>
      </c>
      <c r="E16" s="33">
        <v>1</v>
      </c>
      <c r="F16" s="70"/>
      <c r="G16" s="71"/>
      <c r="H16" s="72">
        <f t="shared" si="1"/>
        <v>0</v>
      </c>
      <c r="I16" s="73"/>
      <c r="J16" s="73"/>
      <c r="K16" s="74">
        <f t="shared" si="2"/>
        <v>0</v>
      </c>
      <c r="L16" s="74">
        <f t="shared" si="3"/>
        <v>0</v>
      </c>
      <c r="M16" s="74">
        <f t="shared" si="4"/>
        <v>0</v>
      </c>
      <c r="N16" s="74">
        <f t="shared" si="5"/>
        <v>0</v>
      </c>
      <c r="O16" s="75">
        <f t="shared" si="6"/>
        <v>0</v>
      </c>
      <c r="P16" s="76">
        <f t="shared" si="7"/>
        <v>0</v>
      </c>
    </row>
    <row r="17" spans="1:16" s="2" customFormat="1">
      <c r="A17" s="22">
        <v>9</v>
      </c>
      <c r="B17" s="6"/>
      <c r="C17" s="31" t="s">
        <v>207</v>
      </c>
      <c r="D17" s="32" t="s">
        <v>91</v>
      </c>
      <c r="E17" s="33">
        <v>2</v>
      </c>
      <c r="F17" s="70"/>
      <c r="G17" s="71"/>
      <c r="H17" s="72">
        <f t="shared" si="1"/>
        <v>0</v>
      </c>
      <c r="I17" s="73"/>
      <c r="J17" s="73"/>
      <c r="K17" s="74">
        <f t="shared" si="2"/>
        <v>0</v>
      </c>
      <c r="L17" s="74">
        <f t="shared" si="3"/>
        <v>0</v>
      </c>
      <c r="M17" s="74">
        <f t="shared" si="4"/>
        <v>0</v>
      </c>
      <c r="N17" s="74">
        <f t="shared" si="5"/>
        <v>0</v>
      </c>
      <c r="O17" s="75">
        <f t="shared" si="6"/>
        <v>0</v>
      </c>
      <c r="P17" s="76">
        <f t="shared" si="7"/>
        <v>0</v>
      </c>
    </row>
    <row r="18" spans="1:16" s="2" customFormat="1">
      <c r="A18" s="22">
        <v>10</v>
      </c>
      <c r="B18" s="6"/>
      <c r="C18" s="31" t="s">
        <v>208</v>
      </c>
      <c r="D18" s="32" t="s">
        <v>111</v>
      </c>
      <c r="E18" s="33">
        <v>300</v>
      </c>
      <c r="F18" s="70"/>
      <c r="G18" s="71"/>
      <c r="H18" s="72">
        <f t="shared" si="1"/>
        <v>0</v>
      </c>
      <c r="I18" s="73"/>
      <c r="J18" s="73"/>
      <c r="K18" s="74">
        <f t="shared" si="2"/>
        <v>0</v>
      </c>
      <c r="L18" s="74">
        <f t="shared" si="3"/>
        <v>0</v>
      </c>
      <c r="M18" s="74">
        <f t="shared" si="4"/>
        <v>0</v>
      </c>
      <c r="N18" s="74">
        <f t="shared" si="5"/>
        <v>0</v>
      </c>
      <c r="O18" s="75">
        <f t="shared" si="6"/>
        <v>0</v>
      </c>
      <c r="P18" s="76">
        <f t="shared" si="7"/>
        <v>0</v>
      </c>
    </row>
    <row r="19" spans="1:16" s="2" customFormat="1">
      <c r="A19" s="22">
        <v>11</v>
      </c>
      <c r="B19" s="6"/>
      <c r="C19" s="31" t="s">
        <v>209</v>
      </c>
      <c r="D19" s="32" t="s">
        <v>111</v>
      </c>
      <c r="E19" s="33">
        <v>300</v>
      </c>
      <c r="F19" s="70"/>
      <c r="G19" s="71"/>
      <c r="H19" s="72">
        <f t="shared" si="1"/>
        <v>0</v>
      </c>
      <c r="I19" s="73"/>
      <c r="J19" s="73"/>
      <c r="K19" s="74">
        <f t="shared" si="2"/>
        <v>0</v>
      </c>
      <c r="L19" s="74">
        <f t="shared" si="3"/>
        <v>0</v>
      </c>
      <c r="M19" s="74">
        <f t="shared" si="4"/>
        <v>0</v>
      </c>
      <c r="N19" s="74">
        <f t="shared" si="5"/>
        <v>0</v>
      </c>
      <c r="O19" s="75">
        <f t="shared" si="6"/>
        <v>0</v>
      </c>
      <c r="P19" s="76">
        <f t="shared" si="7"/>
        <v>0</v>
      </c>
    </row>
    <row r="20" spans="1:16" s="2" customFormat="1">
      <c r="A20" s="22">
        <v>12</v>
      </c>
      <c r="B20" s="6"/>
      <c r="C20" s="31" t="s">
        <v>210</v>
      </c>
      <c r="D20" s="32" t="s">
        <v>111</v>
      </c>
      <c r="E20" s="33">
        <v>25</v>
      </c>
      <c r="F20" s="70"/>
      <c r="G20" s="71"/>
      <c r="H20" s="72">
        <f t="shared" si="1"/>
        <v>0</v>
      </c>
      <c r="I20" s="73"/>
      <c r="J20" s="73"/>
      <c r="K20" s="74">
        <f t="shared" si="2"/>
        <v>0</v>
      </c>
      <c r="L20" s="74">
        <f t="shared" si="3"/>
        <v>0</v>
      </c>
      <c r="M20" s="74">
        <f t="shared" si="4"/>
        <v>0</v>
      </c>
      <c r="N20" s="74">
        <f t="shared" si="5"/>
        <v>0</v>
      </c>
      <c r="O20" s="75">
        <f t="shared" si="6"/>
        <v>0</v>
      </c>
      <c r="P20" s="76">
        <f t="shared" si="7"/>
        <v>0</v>
      </c>
    </row>
    <row r="21" spans="1:16" s="2" customFormat="1">
      <c r="A21" s="22">
        <v>13</v>
      </c>
      <c r="B21" s="6"/>
      <c r="C21" s="31" t="s">
        <v>211</v>
      </c>
      <c r="D21" s="32" t="s">
        <v>111</v>
      </c>
      <c r="E21" s="33">
        <v>60</v>
      </c>
      <c r="F21" s="70"/>
      <c r="G21" s="71"/>
      <c r="H21" s="72">
        <f t="shared" si="1"/>
        <v>0</v>
      </c>
      <c r="I21" s="73"/>
      <c r="J21" s="73"/>
      <c r="K21" s="74">
        <f t="shared" si="2"/>
        <v>0</v>
      </c>
      <c r="L21" s="74">
        <f t="shared" si="3"/>
        <v>0</v>
      </c>
      <c r="M21" s="74">
        <f t="shared" si="4"/>
        <v>0</v>
      </c>
      <c r="N21" s="74">
        <f t="shared" si="5"/>
        <v>0</v>
      </c>
      <c r="O21" s="75">
        <f t="shared" si="6"/>
        <v>0</v>
      </c>
      <c r="P21" s="76">
        <f t="shared" si="7"/>
        <v>0</v>
      </c>
    </row>
    <row r="22" spans="1:16" s="2" customFormat="1">
      <c r="A22" s="22">
        <v>14</v>
      </c>
      <c r="B22" s="6"/>
      <c r="C22" s="31" t="s">
        <v>212</v>
      </c>
      <c r="D22" s="32" t="s">
        <v>111</v>
      </c>
      <c r="E22" s="33">
        <v>10</v>
      </c>
      <c r="F22" s="70"/>
      <c r="G22" s="71"/>
      <c r="H22" s="72">
        <f t="shared" si="1"/>
        <v>0</v>
      </c>
      <c r="I22" s="73"/>
      <c r="J22" s="73"/>
      <c r="K22" s="74">
        <f t="shared" si="2"/>
        <v>0</v>
      </c>
      <c r="L22" s="74">
        <f t="shared" si="3"/>
        <v>0</v>
      </c>
      <c r="M22" s="74">
        <f t="shared" si="4"/>
        <v>0</v>
      </c>
      <c r="N22" s="74">
        <f t="shared" si="5"/>
        <v>0</v>
      </c>
      <c r="O22" s="75">
        <f t="shared" si="6"/>
        <v>0</v>
      </c>
      <c r="P22" s="76">
        <f t="shared" si="7"/>
        <v>0</v>
      </c>
    </row>
    <row r="23" spans="1:16" s="2" customFormat="1">
      <c r="A23" s="22">
        <v>15</v>
      </c>
      <c r="B23" s="6"/>
      <c r="C23" s="31" t="s">
        <v>213</v>
      </c>
      <c r="D23" s="32" t="s">
        <v>111</v>
      </c>
      <c r="E23" s="33">
        <v>30</v>
      </c>
      <c r="F23" s="70"/>
      <c r="G23" s="71"/>
      <c r="H23" s="72">
        <f t="shared" si="1"/>
        <v>0</v>
      </c>
      <c r="I23" s="73"/>
      <c r="J23" s="73"/>
      <c r="K23" s="74">
        <f t="shared" si="2"/>
        <v>0</v>
      </c>
      <c r="L23" s="74">
        <f t="shared" si="3"/>
        <v>0</v>
      </c>
      <c r="M23" s="74">
        <f t="shared" si="4"/>
        <v>0</v>
      </c>
      <c r="N23" s="74">
        <f t="shared" si="5"/>
        <v>0</v>
      </c>
      <c r="O23" s="75">
        <f t="shared" si="6"/>
        <v>0</v>
      </c>
      <c r="P23" s="76">
        <f t="shared" si="7"/>
        <v>0</v>
      </c>
    </row>
    <row r="24" spans="1:16" s="2" customFormat="1">
      <c r="A24" s="22">
        <v>16</v>
      </c>
      <c r="B24" s="6"/>
      <c r="C24" s="31" t="s">
        <v>215</v>
      </c>
      <c r="D24" s="32" t="s">
        <v>214</v>
      </c>
      <c r="E24" s="33">
        <v>1</v>
      </c>
      <c r="F24" s="70"/>
      <c r="G24" s="71"/>
      <c r="H24" s="72">
        <f t="shared" si="1"/>
        <v>0</v>
      </c>
      <c r="I24" s="73"/>
      <c r="J24" s="73"/>
      <c r="K24" s="74">
        <f t="shared" si="2"/>
        <v>0</v>
      </c>
      <c r="L24" s="74">
        <f t="shared" si="3"/>
        <v>0</v>
      </c>
      <c r="M24" s="74">
        <f t="shared" si="4"/>
        <v>0</v>
      </c>
      <c r="N24" s="74">
        <f t="shared" si="5"/>
        <v>0</v>
      </c>
      <c r="O24" s="75">
        <f t="shared" si="6"/>
        <v>0</v>
      </c>
      <c r="P24" s="76">
        <f t="shared" si="7"/>
        <v>0</v>
      </c>
    </row>
    <row r="25" spans="1:16">
      <c r="A25" s="28" t="s">
        <v>2</v>
      </c>
      <c r="B25" s="6" t="s">
        <v>2</v>
      </c>
      <c r="C25" s="87" t="s">
        <v>3</v>
      </c>
      <c r="D25" s="87"/>
      <c r="E25" s="6" t="s">
        <v>2</v>
      </c>
      <c r="F25" s="6" t="s">
        <v>2</v>
      </c>
      <c r="G25" s="6" t="s">
        <v>2</v>
      </c>
      <c r="H25" s="6" t="s">
        <v>2</v>
      </c>
      <c r="I25" s="6" t="s">
        <v>2</v>
      </c>
      <c r="J25" s="6" t="s">
        <v>2</v>
      </c>
      <c r="K25" s="6" t="s">
        <v>2</v>
      </c>
      <c r="L25" s="29">
        <f>SUM(L9:L24)</f>
        <v>0</v>
      </c>
      <c r="M25" s="29">
        <f>SUM(M9:M24)</f>
        <v>0</v>
      </c>
      <c r="N25" s="29">
        <f>SUM(N9:N24)</f>
        <v>0</v>
      </c>
      <c r="O25" s="29">
        <f>SUM(O9:O24)</f>
        <v>0</v>
      </c>
      <c r="P25" s="29">
        <f>SUM(P9:P24)</f>
        <v>0</v>
      </c>
    </row>
    <row r="26" spans="1:16">
      <c r="A26" s="26" t="s">
        <v>2</v>
      </c>
      <c r="B26" s="21" t="s">
        <v>2</v>
      </c>
      <c r="C26" s="81" t="s">
        <v>61</v>
      </c>
      <c r="D26" s="82"/>
      <c r="E26" s="82"/>
      <c r="F26" s="82"/>
      <c r="G26" s="82"/>
      <c r="H26" s="82"/>
      <c r="I26" s="82"/>
      <c r="J26" s="82"/>
      <c r="K26" s="83"/>
      <c r="L26" s="27"/>
      <c r="M26" s="73"/>
      <c r="N26" s="73"/>
      <c r="O26" s="95"/>
      <c r="P26" s="96">
        <f>SUM(M26:O26)</f>
        <v>0</v>
      </c>
    </row>
    <row r="27" spans="1:16">
      <c r="A27" s="17" t="s">
        <v>2</v>
      </c>
      <c r="B27" s="16" t="s">
        <v>2</v>
      </c>
      <c r="C27" s="92" t="s">
        <v>62</v>
      </c>
      <c r="D27" s="93"/>
      <c r="E27" s="93"/>
      <c r="F27" s="93"/>
      <c r="G27" s="93"/>
      <c r="H27" s="93"/>
      <c r="I27" s="93"/>
      <c r="J27" s="93"/>
      <c r="K27" s="94"/>
      <c r="L27" s="18"/>
      <c r="M27" s="19">
        <f>M25+M26</f>
        <v>0</v>
      </c>
      <c r="N27" s="19">
        <f t="shared" ref="N27:P27" si="8">N25+N26</f>
        <v>0</v>
      </c>
      <c r="O27" s="19">
        <f t="shared" si="8"/>
        <v>0</v>
      </c>
      <c r="P27" s="19">
        <f t="shared" si="8"/>
        <v>0</v>
      </c>
    </row>
    <row r="29" spans="1:16">
      <c r="A29" s="89" t="s">
        <v>220</v>
      </c>
      <c r="B29" s="90"/>
      <c r="C29" s="90"/>
      <c r="D29" s="90"/>
      <c r="E29" s="90"/>
      <c r="F29" s="90"/>
      <c r="G29" s="64"/>
      <c r="H29" s="65"/>
      <c r="I29" s="64"/>
      <c r="J29" s="66"/>
      <c r="K29" s="66"/>
      <c r="L29" s="66"/>
      <c r="M29" s="67"/>
      <c r="N29" s="66"/>
      <c r="O29" s="66"/>
      <c r="P29" s="66"/>
    </row>
    <row r="30" spans="1:16">
      <c r="A30" s="91" t="s">
        <v>221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</row>
    <row r="31" spans="1:16">
      <c r="A31" s="68"/>
      <c r="B31" s="69"/>
      <c r="C31" s="64"/>
      <c r="D31" s="64"/>
      <c r="E31" s="64"/>
      <c r="F31" s="65"/>
      <c r="G31" s="64"/>
      <c r="H31" s="66"/>
      <c r="I31" s="66"/>
      <c r="J31" s="66"/>
      <c r="K31" s="67"/>
      <c r="L31" s="66"/>
      <c r="M31" s="66"/>
      <c r="N31" s="66"/>
      <c r="O31" s="66"/>
      <c r="P31" s="66"/>
    </row>
    <row r="32" spans="1:16">
      <c r="A32" s="89" t="s">
        <v>222</v>
      </c>
      <c r="B32" s="90"/>
      <c r="C32" s="90"/>
      <c r="D32" s="64"/>
      <c r="E32" s="64"/>
      <c r="F32" s="64"/>
      <c r="G32" s="65"/>
      <c r="H32" s="64"/>
      <c r="I32" s="66"/>
      <c r="J32" s="66"/>
      <c r="K32" s="66"/>
      <c r="L32" s="67"/>
      <c r="M32" s="66"/>
      <c r="N32" s="66"/>
      <c r="O32" s="66"/>
      <c r="P32" s="66"/>
    </row>
    <row r="33" spans="1:17">
      <c r="A33" s="68"/>
      <c r="B33" s="69"/>
      <c r="C33" s="64"/>
      <c r="D33" s="64"/>
      <c r="E33" s="64"/>
      <c r="F33" s="64"/>
      <c r="G33" s="65"/>
      <c r="H33" s="64"/>
      <c r="I33" s="66"/>
      <c r="J33" s="66"/>
      <c r="K33" s="66"/>
      <c r="L33" s="67"/>
      <c r="M33" s="66"/>
      <c r="N33" s="66"/>
      <c r="O33" s="66"/>
      <c r="P33" s="66"/>
    </row>
    <row r="34" spans="1:17">
      <c r="A34" s="89" t="s">
        <v>223</v>
      </c>
      <c r="B34" s="90"/>
      <c r="C34" s="90"/>
      <c r="D34" s="64"/>
      <c r="E34" s="64"/>
      <c r="F34" s="64"/>
      <c r="G34" s="65"/>
      <c r="H34" s="64"/>
      <c r="I34" s="66"/>
      <c r="J34" s="66"/>
      <c r="K34" s="66"/>
      <c r="L34" s="67"/>
      <c r="M34" s="66"/>
      <c r="N34" s="66"/>
      <c r="O34" s="66"/>
      <c r="P34" s="66"/>
    </row>
    <row r="36" spans="1:17" s="1" customForma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1" customForma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1" customForma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1" customForma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1" customFormat="1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s="1" customFormat="1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1" customFormat="1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s="1" customFormat="1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7" spans="1:17" s="1" customFormat="1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63" spans="2:17" s="1" customFormat="1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79" spans="2:17" s="1" customFormat="1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</sheetData>
  <autoFilter ref="F7:P24"/>
  <mergeCells count="13">
    <mergeCell ref="A29:F29"/>
    <mergeCell ref="A30:P30"/>
    <mergeCell ref="A32:C32"/>
    <mergeCell ref="A34:C34"/>
    <mergeCell ref="C25:D25"/>
    <mergeCell ref="C26:K26"/>
    <mergeCell ref="C27:K27"/>
    <mergeCell ref="A1:P1"/>
    <mergeCell ref="D6:D7"/>
    <mergeCell ref="E6:E7"/>
    <mergeCell ref="F6:K6"/>
    <mergeCell ref="L6:P6"/>
    <mergeCell ref="A4:G4"/>
  </mergeCells>
  <pageMargins left="0.24" right="0.17" top="0.53" bottom="0.52" header="0.5" footer="0.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5</vt:lpstr>
      <vt:lpstr>6</vt:lpstr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revision/>
  <dcterms:created xsi:type="dcterms:W3CDTF">2007-02-06T07:20:24Z</dcterms:created>
  <dcterms:modified xsi:type="dcterms:W3CDTF">2015-02-17T07:52:32Z</dcterms:modified>
</cp:coreProperties>
</file>