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5480" windowHeight="11640" activeTab="1"/>
  </bookViews>
  <sheets>
    <sheet name="Kopsavilk" sheetId="3" r:id="rId1"/>
    <sheet name="AR" sheetId="10" r:id="rId2"/>
    <sheet name="ŪK" sheetId="7" r:id="rId3"/>
    <sheet name="A" sheetId="1" r:id="rId4"/>
    <sheet name="V" sheetId="6" r:id="rId5"/>
    <sheet name="E" sheetId="9" r:id="rId6"/>
    <sheet name="ŪK-ārējie t" sheetId="8" r:id="rId7"/>
  </sheets>
  <calcPr calcId="125725" fullPrecision="0"/>
</workbook>
</file>

<file path=xl/calcChain.xml><?xml version="1.0" encoding="utf-8"?>
<calcChain xmlns="http://schemas.openxmlformats.org/spreadsheetml/2006/main">
  <c r="E14" i="10"/>
  <c r="E15" s="1"/>
  <c r="E91"/>
  <c r="E27"/>
  <c r="E28"/>
  <c r="E29"/>
  <c r="E30"/>
  <c r="E37"/>
  <c r="E40"/>
  <c r="E53"/>
  <c r="E54"/>
  <c r="E56"/>
  <c r="E87"/>
  <c r="E88" s="1"/>
  <c r="E90"/>
  <c r="A24" i="9"/>
  <c r="A25" s="1"/>
  <c r="A26" s="1"/>
  <c r="A27" s="1"/>
  <c r="A28" s="1"/>
  <c r="A29" s="1"/>
  <c r="A30" s="1"/>
  <c r="A31" s="1"/>
  <c r="A32" s="1"/>
  <c r="A33" s="1"/>
  <c r="A34" s="1"/>
  <c r="A36" s="1"/>
  <c r="A37" s="1"/>
  <c r="A38" s="1"/>
  <c r="A39" s="1"/>
  <c r="A40" s="1"/>
  <c r="A43" s="1"/>
  <c r="A44" s="1"/>
  <c r="A45" s="1"/>
  <c r="A47" s="1"/>
  <c r="A48" s="1"/>
  <c r="A49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15"/>
  <c r="A16" s="1"/>
  <c r="A18" s="1"/>
  <c r="A19" s="1"/>
  <c r="A20" s="1"/>
  <c r="L13"/>
  <c r="M13"/>
  <c r="N13"/>
  <c r="O13"/>
  <c r="P13"/>
  <c r="O13" i="8"/>
  <c r="N13"/>
  <c r="M13"/>
  <c r="L13"/>
  <c r="K13"/>
  <c r="O13" i="7"/>
  <c r="N13"/>
  <c r="P13" s="1"/>
  <c r="M13"/>
  <c r="L13"/>
  <c r="K13"/>
  <c r="E141" i="6"/>
  <c r="E140"/>
  <c r="E139"/>
  <c r="E132"/>
  <c r="E127"/>
  <c r="E87"/>
  <c r="E86"/>
  <c r="E85"/>
  <c r="E84"/>
  <c r="E83"/>
  <c r="E82"/>
  <c r="E81"/>
  <c r="E30"/>
  <c r="E29"/>
  <c r="E28"/>
  <c r="E27"/>
  <c r="E26"/>
  <c r="E25"/>
  <c r="E24"/>
  <c r="E23"/>
  <c r="Q13" i="9"/>
  <c r="P13" i="8"/>
  <c r="N8" i="10" l="1"/>
  <c r="N8" i="1" l="1"/>
  <c r="N8" i="7"/>
  <c r="N8" i="6"/>
  <c r="N8" i="8" l="1"/>
  <c r="O8" i="9" l="1"/>
</calcChain>
</file>

<file path=xl/sharedStrings.xml><?xml version="1.0" encoding="utf-8"?>
<sst xmlns="http://schemas.openxmlformats.org/spreadsheetml/2006/main" count="1394" uniqueCount="535">
  <si>
    <t>(darba veids vai konstruktīvā elementa nosaukums)</t>
  </si>
  <si>
    <t> Nr.</t>
  </si>
  <si>
    <t> Kods</t>
  </si>
  <si>
    <t> Darba</t>
  </si>
  <si>
    <t> Mērvie-nība</t>
  </si>
  <si>
    <t> Dau-dzums</t>
  </si>
  <si>
    <t> Vienības izmaksas</t>
  </si>
  <si>
    <t> Kopā uz visu apjomu</t>
  </si>
  <si>
    <t>p.k.</t>
  </si>
  <si>
    <t>nosaukums</t>
  </si>
  <si>
    <t> laika norma (c/h)</t>
  </si>
  <si>
    <t> darba samaksas likme (Ls/h)</t>
  </si>
  <si>
    <t> darba alga (Ls)</t>
  </si>
  <si>
    <t> materiāli (Ls)</t>
  </si>
  <si>
    <t> mehā-nismi (Ls)</t>
  </si>
  <si>
    <t> kopā (Ls)</t>
  </si>
  <si>
    <t> darbietilpī-ba (c/h)</t>
  </si>
  <si>
    <t> summa (Ls)</t>
  </si>
  <si>
    <t>  </t>
  </si>
  <si>
    <t> Kopā</t>
  </si>
  <si>
    <t> Materiālu, grunts apmaiņas un būvgružu transporta izdevumi</t>
  </si>
  <si>
    <t> Tiešās izmaksas kopā</t>
  </si>
  <si>
    <t> Sastādīja</t>
  </si>
  <si>
    <t> Pārbaudīja</t>
  </si>
  <si>
    <t> (paraksts un tā atšifrējums, datums)</t>
  </si>
  <si>
    <t>Sertifikāta Nr.______________</t>
  </si>
  <si>
    <t>Darba veids vai konstruktīvā elementa nosaukums</t>
  </si>
  <si>
    <t>(Darba veids vai konstruktīvā elementa nosaukums)</t>
  </si>
  <si>
    <t> Nr.p.k.</t>
  </si>
  <si>
    <t>Pasūtījuma Nr.</t>
  </si>
  <si>
    <t>Kopsavilkuma aprēķini pa darbu veidiem vai konstruktīvajiem elementiem</t>
  </si>
  <si>
    <t>Kods, tāmes Nr.</t>
  </si>
  <si>
    <t>Tāmes izmaksa (Ls)</t>
  </si>
  <si>
    <t>Tai skaitā:</t>
  </si>
  <si>
    <t>Darba alga (Ls)</t>
  </si>
  <si>
    <t xml:space="preserve"> Materiāli (Ls) </t>
  </si>
  <si>
    <t>Mehānismi (Ls)</t>
  </si>
  <si>
    <t>Darbietilpība ( c/h)</t>
  </si>
  <si>
    <t>T.sk.darba aizsardzība</t>
  </si>
  <si>
    <t>Pavisam kopā</t>
  </si>
  <si>
    <t>Darba devēja soc.nodoklis (24.09%)</t>
  </si>
  <si>
    <t>Siltummezgls</t>
  </si>
  <si>
    <t>Karstā ūdens cirkulācijas sūknis UPS 25-60B</t>
  </si>
  <si>
    <t>Apkures sist. cirk. sūknis UPSMagna 32-120F</t>
  </si>
  <si>
    <t>Regulējošais vārsts VRG2-20 kvs 4.0</t>
  </si>
  <si>
    <t>Regulējošais vārsts VRB2-20 kvs 4.0</t>
  </si>
  <si>
    <t>Izpildmehānisms AMV435</t>
  </si>
  <si>
    <t>Procesors ECL 300 + pamatne</t>
  </si>
  <si>
    <t>Temperatūras sensors ESM-11, (virsmas)</t>
  </si>
  <si>
    <t xml:space="preserve">Āra gaisa temperatūras sensors ESMT </t>
  </si>
  <si>
    <t>Ūdens temp. sensors (iegremdējamais) ESMU</t>
  </si>
  <si>
    <t>Drošibas vārsts Flamco Prescor B , 3/4"; 10 bar</t>
  </si>
  <si>
    <t>Drošibas vārsts Flamco Prescor B , 3/4"; 4 bar</t>
  </si>
  <si>
    <t>Manometrs tehniskais, KFM M100, Pn=6bar.</t>
  </si>
  <si>
    <t>Ventīlis manometram</t>
  </si>
  <si>
    <t>Metināmās saskrūves, 1 1/4" x dn 25</t>
  </si>
  <si>
    <t xml:space="preserve">Bronzas vītņu saskrūves, 1 1/4" x 1" </t>
  </si>
  <si>
    <t>Filtrs ar atlokiem   Dn 40</t>
  </si>
  <si>
    <t>Filtrs uzmavu   Dn 32</t>
  </si>
  <si>
    <t>Filtrs uzmavu   Dn 25</t>
  </si>
  <si>
    <t>Pretvārsts Dn 25</t>
  </si>
  <si>
    <t>Pretvārsts Dn 32</t>
  </si>
  <si>
    <t>Pretvārsts Dn 40</t>
  </si>
  <si>
    <t>Rokas balansēšanas ventilis MSV-I 25 "DANFOSS"</t>
  </si>
  <si>
    <t>Lodveida ventilis uzmavu   Dn 20</t>
  </si>
  <si>
    <t>Lodveida ventilis uzmavu   Dn 25</t>
  </si>
  <si>
    <t>Lodveida ventilis uzmavu   Dn 32</t>
  </si>
  <si>
    <t>Lodveida ventilis uzmavu   Dn 40</t>
  </si>
  <si>
    <t>Tērauda caurules d 26.8 x 2.8 el.metinamā</t>
  </si>
  <si>
    <t>Tērauda caurules d 33.5 x 3.2 el.metinamā</t>
  </si>
  <si>
    <t>Tērauda caurules d 42.3 x 3.2 el.metinamā</t>
  </si>
  <si>
    <t>Tērauda caurules d 48.0 x 3.5 el.metinamā</t>
  </si>
  <si>
    <t>Tērauda caurules d 60.0 x 3.5 el.metinamā</t>
  </si>
  <si>
    <t>Siltumizolācija K-FLEX EC  DN 20x19</t>
  </si>
  <si>
    <t>Siltumizolācija K-FLEX EC  DN 25x19</t>
  </si>
  <si>
    <t>Siltumizolācija K-FLEX EC  DN 32x19</t>
  </si>
  <si>
    <t>Siltumizolācija K-FLEX EC  DN 40x19</t>
  </si>
  <si>
    <t>Siltumizolācija K-FLEX EC  DN 50x19</t>
  </si>
  <si>
    <t>Metāls, atbalstu konstrukcujām</t>
  </si>
  <si>
    <t>Palīgmateriāli ISM montāžai(elektrodi,blīves, noslēgtapas, vīt. savien., čug.veidg. dicki, u.t.t)</t>
  </si>
  <si>
    <t>Elektro mont. materiāli (vadi, palaidēji, kārbas)</t>
  </si>
  <si>
    <t>Hidrauliskā pārbaude, nodošana ekspluatācijā</t>
  </si>
  <si>
    <r>
      <t xml:space="preserve">Karstā ūdens siltummainis ar izolāciju  </t>
    </r>
    <r>
      <rPr>
        <sz val="10"/>
        <color indexed="8"/>
        <rFont val="Times New Roman"/>
        <family val="1"/>
        <charset val="186"/>
      </rPr>
      <t xml:space="preserve">∆p </t>
    </r>
    <r>
      <rPr>
        <sz val="10"/>
        <rFont val="Times New Roman"/>
        <family val="1"/>
        <charset val="186"/>
      </rPr>
      <t>primārajā 25kPa, sekundārajā 10kPa. 85-55</t>
    </r>
    <r>
      <rPr>
        <sz val="10"/>
        <color indexed="8"/>
        <rFont val="Times New Roman"/>
        <family val="1"/>
        <charset val="186"/>
      </rPr>
      <t xml:space="preserve">°C primārajā pusē, 55°C sekundārajā pusē. HK 13-60 </t>
    </r>
  </si>
  <si>
    <r>
      <t>Termometrs (spirta) Qvintus taisnais; 0-120</t>
    </r>
    <r>
      <rPr>
        <vertAlign val="superscript"/>
        <sz val="10"/>
        <rFont val="Times New Roman"/>
        <family val="1"/>
        <charset val="186"/>
      </rPr>
      <t>0</t>
    </r>
    <r>
      <rPr>
        <sz val="10"/>
        <rFont val="Times New Roman"/>
        <family val="1"/>
        <charset val="186"/>
      </rPr>
      <t>C</t>
    </r>
  </si>
  <si>
    <r>
      <t>Termometrs (spirta) Qvintus 90</t>
    </r>
    <r>
      <rPr>
        <vertAlign val="superscript"/>
        <sz val="10"/>
        <rFont val="Times New Roman"/>
        <family val="1"/>
        <charset val="186"/>
      </rPr>
      <t>0</t>
    </r>
    <r>
      <rPr>
        <sz val="10"/>
        <rFont val="Times New Roman"/>
        <family val="1"/>
        <charset val="186"/>
      </rPr>
      <t>; 0-120</t>
    </r>
    <r>
      <rPr>
        <vertAlign val="superscript"/>
        <sz val="10"/>
        <rFont val="Times New Roman"/>
        <family val="1"/>
        <charset val="186"/>
      </rPr>
      <t>0</t>
    </r>
    <r>
      <rPr>
        <sz val="10"/>
        <rFont val="Times New Roman"/>
        <family val="1"/>
        <charset val="186"/>
      </rPr>
      <t>C</t>
    </r>
  </si>
  <si>
    <t>gab</t>
  </si>
  <si>
    <t>gab.</t>
  </si>
  <si>
    <t>m</t>
  </si>
  <si>
    <t>kompl</t>
  </si>
  <si>
    <t>sistēma</t>
  </si>
  <si>
    <t xml:space="preserve">Ventilācijas kaloriferu apsaistes mezgls </t>
  </si>
  <si>
    <t>Apkure</t>
  </si>
  <si>
    <t>Rokas balansēšanas ventilis MSV-I 20 "DANFOSS"</t>
  </si>
  <si>
    <t>Regulējošais vārsts VRG3-20 kvs 4.0</t>
  </si>
  <si>
    <t>Procesors ECL 110  "Danfoss"</t>
  </si>
  <si>
    <t xml:space="preserve">Telpas gaisa temperatūras sensors ESMT </t>
  </si>
  <si>
    <t>Horizontālais kalorifers (gaisa pūtējus) WOLF HL 25–1, komlektā ar ventilātoru, stiprinājumiem un elektro pieslēgšanas paneli.</t>
  </si>
  <si>
    <t>Apkures sistēma</t>
  </si>
  <si>
    <t>Radiators PURMO Compact C 11 600x600;    (kompl. ar stiprinājumi, vārsti, atgaisotājs)</t>
  </si>
  <si>
    <t>Radiators PURMO Compact C 11 600x700;    (kompl. ar stiprinājumi, vārsti, atgaisotājs)</t>
  </si>
  <si>
    <t>Radiators PURMO Compact C 22 600x500;     (kompl. ar stiprinājumi, vārsti, atgaisotājs)</t>
  </si>
  <si>
    <t>Radiators PURMO Compact C 22 600x600;     (kompl. ar stiprinājumi, vārsti, atgaisotājs)</t>
  </si>
  <si>
    <t>Radiators PURMO Compact C 22 600x700;     (kompl. ar stiprinājumi, vārsti, atgaisotājs)</t>
  </si>
  <si>
    <t>Radiators PURMO Compact C 22 600x900;     (kompl. ar stiprinājumi, vārsti, atgaisotājs)</t>
  </si>
  <si>
    <t>Radiators PURMO Compact C 22 600x1100;     (kompl. ar stiprinājumi, vārsti, atgaisotājs)</t>
  </si>
  <si>
    <t>Radiators PURMO Compact C 22 600x1200;     (kompl. ar stiprinājumi, vārsti, atgaisotājs)</t>
  </si>
  <si>
    <t>Radiatora termosensors RLV-S-10 Inova "DANFOSS"</t>
  </si>
  <si>
    <t>Unipipe caurule 20x2.25                         dn 15</t>
  </si>
  <si>
    <t>Unipipe caurule 25x2.5                          dn 20</t>
  </si>
  <si>
    <t>Unipipe caurule 32x3.0                          dn 25</t>
  </si>
  <si>
    <t>Unipipe caurule 40x3.0                          dn 32</t>
  </si>
  <si>
    <t>Unipipe caurule 50x4.5                          dn 40</t>
  </si>
  <si>
    <t>UNIPIPE trejgabals 20x20x20</t>
  </si>
  <si>
    <t>UNIPIPE trejgabals 25x20x25</t>
  </si>
  <si>
    <t>UNIPIPE trejgabals 25x25x25</t>
  </si>
  <si>
    <t>UNIPIPE trejgabals 32x20x32</t>
  </si>
  <si>
    <t>UNIPIPE trejgabals 32x32x32</t>
  </si>
  <si>
    <t>UNIPIPE trejgabals 50x25x50</t>
  </si>
  <si>
    <t>Savien., UNIPIPE DN pāteja, 20x25</t>
  </si>
  <si>
    <t>Savien., UNIPIPE DN pāteja, 20x32</t>
  </si>
  <si>
    <t>Savien., UNIPIPE DN pāteja, 25x32</t>
  </si>
  <si>
    <r>
      <t>UNIPIPE Līknis 90</t>
    </r>
    <r>
      <rPr>
        <i/>
        <vertAlign val="superscript"/>
        <sz val="10"/>
        <rFont val="Verdana"/>
        <family val="2"/>
        <charset val="186"/>
      </rPr>
      <t xml:space="preserve">0 </t>
    </r>
    <r>
      <rPr>
        <i/>
        <sz val="10"/>
        <rFont val="Verdana"/>
        <family val="2"/>
        <charset val="186"/>
      </rPr>
      <t>20x20</t>
    </r>
  </si>
  <si>
    <r>
      <t>UNIPIPE Līknis 90</t>
    </r>
    <r>
      <rPr>
        <i/>
        <vertAlign val="superscript"/>
        <sz val="10"/>
        <rFont val="Verdana"/>
        <family val="2"/>
        <charset val="186"/>
      </rPr>
      <t xml:space="preserve">0 </t>
    </r>
    <r>
      <rPr>
        <i/>
        <sz val="10"/>
        <rFont val="Verdana"/>
        <family val="2"/>
        <charset val="186"/>
      </rPr>
      <t>25x25</t>
    </r>
  </si>
  <si>
    <r>
      <t>UNIPIPE Līknis 90</t>
    </r>
    <r>
      <rPr>
        <i/>
        <vertAlign val="superscript"/>
        <sz val="10"/>
        <rFont val="Verdana"/>
        <family val="2"/>
        <charset val="186"/>
      </rPr>
      <t xml:space="preserve">0 </t>
    </r>
    <r>
      <rPr>
        <i/>
        <sz val="10"/>
        <rFont val="Verdana"/>
        <family val="2"/>
        <charset val="186"/>
      </rPr>
      <t>32x32</t>
    </r>
  </si>
  <si>
    <r>
      <t>UNIPIPE Līknis 90</t>
    </r>
    <r>
      <rPr>
        <i/>
        <vertAlign val="superscript"/>
        <sz val="10"/>
        <rFont val="Verdana"/>
        <family val="2"/>
        <charset val="186"/>
      </rPr>
      <t xml:space="preserve">0 </t>
    </r>
    <r>
      <rPr>
        <i/>
        <sz val="10"/>
        <rFont val="Verdana"/>
        <family val="2"/>
        <charset val="186"/>
      </rPr>
      <t>50x50</t>
    </r>
  </si>
  <si>
    <t>UNIPIPE Sav. ārējā vītne 20x1/2"</t>
  </si>
  <si>
    <t>UNIPIPE Sav. ārējā vītne 25x3/4"</t>
  </si>
  <si>
    <t>UNIPIPE Sav. ārējā vītne 32x1"</t>
  </si>
  <si>
    <t>Siltumizolācija K-FLEX EC  DN 20x15</t>
  </si>
  <si>
    <t>Siltumizolācija K-FLEX EC  DN 25x15</t>
  </si>
  <si>
    <t>Cauruļvadu stiprinājumi</t>
  </si>
  <si>
    <t>koml.</t>
  </si>
  <si>
    <t>Ventilācija</t>
  </si>
  <si>
    <t>RIS 2000 HWD TORNADO</t>
  </si>
  <si>
    <t>Pieplūde</t>
  </si>
  <si>
    <t>Ventilācijas caurule SR ∅ 80 LINDAB</t>
  </si>
  <si>
    <t>Ventilācijas caurule SR ∅ 100 LINDAB</t>
  </si>
  <si>
    <t>Ventilācijas caurule SR ∅ 125 LINDAB</t>
  </si>
  <si>
    <t>Ventilācijas caurule SR ∅ 160 LINDAB</t>
  </si>
  <si>
    <t>Ventilācijas caurule SR ∅ 200 LINDAB</t>
  </si>
  <si>
    <t>Ventilācijas caurule SR ∅ 250 LINDAB</t>
  </si>
  <si>
    <t>Ventilācijas caurule SR ∅ 315 LINDAB</t>
  </si>
  <si>
    <t>Ventilācijas caurule SR ∅ 400 LINDAB</t>
  </si>
  <si>
    <t>Cauruļvadu izolācija b=40 ∅ 80</t>
  </si>
  <si>
    <t>Cauruļvadu izolācija b=40 ∅ 100</t>
  </si>
  <si>
    <t>Cauruļvadu izolācija b=40 ∅ 125</t>
  </si>
  <si>
    <t>Cauruļvadu izolācija b=40 ∅ 160</t>
  </si>
  <si>
    <t>Cauruļvadu izolācija b=40 ∅ 200</t>
  </si>
  <si>
    <t>Cauruļvadu izolācija b=40 ∅ 250</t>
  </si>
  <si>
    <t>Cauruļvadu izolācija b=40 ∅ 315</t>
  </si>
  <si>
    <t>Cauruļvadu izolācija b=40 ∅ 400</t>
  </si>
  <si>
    <t>Līkums BU 80-90 LINDAB</t>
  </si>
  <si>
    <t>Līkums BU 100-90 LINDAB</t>
  </si>
  <si>
    <t>Līkums BU 125-90 LINDAB</t>
  </si>
  <si>
    <t>Līkums BU 200-90 LINDAB</t>
  </si>
  <si>
    <t>Līkums BU 315-90 LINDAB</t>
  </si>
  <si>
    <t>Līkums ar pieslēgumu BKCU 250-200</t>
  </si>
  <si>
    <t>Pāreja RCU 125-80 LINDAB</t>
  </si>
  <si>
    <t>Pāreja RCU 160-100 LINDAB</t>
  </si>
  <si>
    <t>Pāreja RCU 160-125 LINDAB</t>
  </si>
  <si>
    <t>Pāreja RCU 200-125 LINDAB</t>
  </si>
  <si>
    <t>Pāreja RCU 200-160 LINDAB</t>
  </si>
  <si>
    <t>Pāreja RCU 250-200 LINDAB</t>
  </si>
  <si>
    <t>Pāreja RCU 315-250 LINDAB</t>
  </si>
  <si>
    <t>Pāreja RCU 400-250 LINDAB</t>
  </si>
  <si>
    <t>Pāreja RCU 400-315 LINDAB</t>
  </si>
  <si>
    <t>Caurules iegriezums  PSU 125-100 LINDAB</t>
  </si>
  <si>
    <t>Caurules iegriezums  PSU 125-125 LINDAB</t>
  </si>
  <si>
    <t>Caurules iegriezums  PSU 160-80 LINDAB</t>
  </si>
  <si>
    <t>Caurules iegriezums  PSU 160-125 LINDAB</t>
  </si>
  <si>
    <t>Caurules iegriezums  PSU 200-100 LINDAB</t>
  </si>
  <si>
    <t>Caurules iegriezums  PSU 200-125 LINDAB</t>
  </si>
  <si>
    <t>Caurules iegriezums  PSU 250-80 LINDAB</t>
  </si>
  <si>
    <t>Caurules iegriezums  PSU 250-100 LINDAB</t>
  </si>
  <si>
    <t>Caurules iegriezums  PSU 315-100 LINDAB</t>
  </si>
  <si>
    <t>Trejgabals TCPU 400-400 LINDAB</t>
  </si>
  <si>
    <t>Uzmava MF- 100 LINDAB</t>
  </si>
  <si>
    <t>Uzmava MF- 125 LINDAB</t>
  </si>
  <si>
    <t>Uzmava MF- 160 LINDAB</t>
  </si>
  <si>
    <t>Uzmava MF- 200 LINDAB</t>
  </si>
  <si>
    <t>Uzmava MF- 250 LINDAB</t>
  </si>
  <si>
    <t>Uzmava MF- 400 LINDAB</t>
  </si>
  <si>
    <t>Regulējošais vārsts DIRU 80</t>
  </si>
  <si>
    <t>Regulējošais vārsts DIRU 100</t>
  </si>
  <si>
    <t>Regulējošais vārsts DIRU 125</t>
  </si>
  <si>
    <t>Tīrīšanas lūka KCRU 100</t>
  </si>
  <si>
    <t>Tīrīšanas lūka KCRU 125</t>
  </si>
  <si>
    <t>Tīrīšanas lūka KCRU 160</t>
  </si>
  <si>
    <t>Tīrīšanas lūka KCRU 200</t>
  </si>
  <si>
    <t>Tīrīšanas lūka KCRU 250</t>
  </si>
  <si>
    <t>Difuzors DVS-P ∅80</t>
  </si>
  <si>
    <t>Difuzors DVS-P ∅100</t>
  </si>
  <si>
    <t>Difuzors DVS-P ∅125</t>
  </si>
  <si>
    <t>Nosūce</t>
  </si>
  <si>
    <t>Līkums BFU 400-90 LINDAB</t>
  </si>
  <si>
    <t>Līkums BU 100-45 LINDAB</t>
  </si>
  <si>
    <t>Līkums BU 125-45 LINDAB</t>
  </si>
  <si>
    <t>Līkums BFU 400-45 LINDAB</t>
  </si>
  <si>
    <t>Līkums BU 200-15 LINDAB</t>
  </si>
  <si>
    <t>Pāreja RCU 315-200 LINDAB</t>
  </si>
  <si>
    <t>Caurules iegriezums  PSU 160-100 LINDAB</t>
  </si>
  <si>
    <t>Caurules iegriezums  PSU 200-80 LINDAB</t>
  </si>
  <si>
    <t>Caurules iegriezums  PSU 315-80 LINDAB</t>
  </si>
  <si>
    <t>Caurules iegriezums  PSU 400-100 LINDAB</t>
  </si>
  <si>
    <t>Caurules iegriezums  PSU 400-125 LINDAB</t>
  </si>
  <si>
    <t>Trejgabals TCPU 200-200 LINDAB</t>
  </si>
  <si>
    <t>Trejgabals TCPU 315-200 LINDAB</t>
  </si>
  <si>
    <t>Tīrīšanas lūka KCRU 400</t>
  </si>
  <si>
    <t>Difuzors DVS ∅80</t>
  </si>
  <si>
    <t>Difuzors DVS ∅100</t>
  </si>
  <si>
    <t>Difuzors DVS ∅125</t>
  </si>
  <si>
    <t>Dūmu aizslēgs VR2 400-24-BLF</t>
  </si>
  <si>
    <t>Ārējā nosūce</t>
  </si>
  <si>
    <t>Līkums BKFMU 400-90 LINDAB</t>
  </si>
  <si>
    <t>Āra nosūces reste 1500x1500</t>
  </si>
  <si>
    <t>Ārējā izplūde</t>
  </si>
  <si>
    <t>Jumta izvads H-400-2</t>
  </si>
  <si>
    <t>Ventilācija no tualetēm</t>
  </si>
  <si>
    <t>Līkums BKMU 80-90 LINDAB</t>
  </si>
  <si>
    <t>Līkums BU 80-45 LINDAB</t>
  </si>
  <si>
    <t>Līkums ar pieslēgumu BKCU 100-100</t>
  </si>
  <si>
    <t>Pāreja RCU 100-80 LINDAB</t>
  </si>
  <si>
    <t>Pāreja RCU 125-100 LINDAB</t>
  </si>
  <si>
    <t>Pāreja RCFU 100-80 LINDAB</t>
  </si>
  <si>
    <t>Caurules iegriezums  PSU 100-80 LINDAB</t>
  </si>
  <si>
    <t>Trejgabals TCPU 125-125 LINDAB</t>
  </si>
  <si>
    <t>Jumta izvads HU 125 kanalizācijai</t>
  </si>
  <si>
    <t>Kanāla ventilātors CK 100C</t>
  </si>
  <si>
    <t xml:space="preserve">Sadzīves ūdensapgāde – U1;T3;T4 </t>
  </si>
  <si>
    <t>Plastmasas daudzslāņu kompozītcaurule Uponor Unipipe ø63x6,0 ar pretkondensātizolāciju Armacell 19mm, ar veidgabaliem un stiprinājumiem</t>
  </si>
  <si>
    <t>Plastmasas daudzslāņu kompozītcaurule Uponor Unipipe ø50x4,5 ar pretkondensātizolāciju Armacell 19mm, ar veidgabaliem un stiprinājumiem</t>
  </si>
  <si>
    <t>Plastmasas daudzslāņu kompozītcaurule Uponor Unipipe ø40x4,0 ar siltumizolāciju Paroc 40mm, ar veidgabaliem un stiprinājumiem</t>
  </si>
  <si>
    <t>Plastmasas daudzslāņu kompozītcaurule Uponor Unipipe ø40x4,0 ar pretkondensātizolāciju Armacell 19mm, ar veidgabaliem un stiprinājumiem</t>
  </si>
  <si>
    <t>Plastmasas daudzslāņu kompozītcaurule Uponor Unipipe ø32x3,0 ar siltumizolāciju Paroc 40mm, ar veidgabaliem un stiprinājumiem</t>
  </si>
  <si>
    <t>Plastmasas daudzslāņu kompozītcaurule Uponor Unipipe ø32x3,0 ar pretkondensātizolāciju Armacell 19mm, ar veidgabaliem un stiprinājumiem</t>
  </si>
  <si>
    <t>Plastmasas daudzslāņu kompozītcaurule Uponor Unipipe ø25x2,5 ar siltumizolāciju Paroc 30mm, ar veidgabaliem un stiprinājumiem</t>
  </si>
  <si>
    <t>Plastmasas daudzslāņu kompozītcaurule Uponor Unipipe ø25x2,5 ar pretkondensātizolāciju Armacell 19mm, ar veidgabaliem un stiprinājumiem</t>
  </si>
  <si>
    <t>Plastmasas daudzslāņu kompozītcaurule Uponor Unipipe ø20x2,25 ar siltumizolāciju Paroc 30mm, ar veidgabaliem un stiprinājumiem</t>
  </si>
  <si>
    <t>Plastmasas daudzslāņu kompozītcaurule Uponor Unipipe ø20x2,25 ar pretkondensātizolāciju Armacell 19mm, ar veidgabaliem un stiprinājumiem</t>
  </si>
  <si>
    <t>Plastmasas daudzslāņu kompozītcaurule Uponor Unipipe ø16x2,0 ar veidgabaliem un stiprinājumiem</t>
  </si>
  <si>
    <t>Plastmasas daudzslāņu kompozītcaurule Uponor Unipipe ø20x2,25 ar veidgabaliem un stiprinājumiem</t>
  </si>
  <si>
    <t>Grīdā montējama apkalpošanas lūka 300x300mm</t>
  </si>
  <si>
    <t>gb.</t>
  </si>
  <si>
    <t>Automātiskais atgaisotājs DN15</t>
  </si>
  <si>
    <t>Izlaides krāns DN32</t>
  </si>
  <si>
    <t>Izlaides krāns DN25</t>
  </si>
  <si>
    <t>Lodveida ventilis DN40</t>
  </si>
  <si>
    <t>Lodveida ventilis DN32</t>
  </si>
  <si>
    <t>Lodveida ventilis DN25</t>
  </si>
  <si>
    <t>Lodveida ventilis DN20</t>
  </si>
  <si>
    <t>Lodveida ventilis DN15</t>
  </si>
  <si>
    <t>Balansēšanas ventilis DN20</t>
  </si>
  <si>
    <t>Balansēšanas ventilis DN15</t>
  </si>
  <si>
    <t>Vienvirziena vārsts DN32</t>
  </si>
  <si>
    <t>Vienvirziena vārsts DN25</t>
  </si>
  <si>
    <t>Āra lūka 330x330 ar slēdzeni</t>
  </si>
  <si>
    <t>Laistīšanas krāns ar šļūteni 25m, siltinātā nišā</t>
  </si>
  <si>
    <t>Kompensācijas elements</t>
  </si>
  <si>
    <t>Pieslēgums klozetpodam</t>
  </si>
  <si>
    <t>Jaucējkrāns roku mazgātnei</t>
  </si>
  <si>
    <t>Dušas jaucējkrāns</t>
  </si>
  <si>
    <t>Jaucējkrāns laboratorijas izlietnei</t>
  </si>
  <si>
    <t>Saimniecības ūdensapgāde – U3</t>
  </si>
  <si>
    <t>Cinkotā tērauda caurule DN40 ar siltumizolāciju Paroc 40mm, ar veidgabaliem un stiprinājumiem</t>
  </si>
  <si>
    <t>Cinkotā tērauda caurule DN32 ar siltumizolāciju Paroc 40mm, ar veidgabaliem un stiprinājumiem</t>
  </si>
  <si>
    <t>Cinkotā tērauda caurule DN15 ar siltumizolāciju Paroc 30mm, ar veidgabaliem un stiprinājumiem</t>
  </si>
  <si>
    <t>Izlaides krāns DN40</t>
  </si>
  <si>
    <t>Pieslēgums dzirdinātavai</t>
  </si>
  <si>
    <t>Ūdens ievada mezgls</t>
  </si>
  <si>
    <t>Plastmasas ārējā Uponor ūdensvada caurule ø63x6,0 ar veidgabaliem un stiprinājumiem</t>
  </si>
  <si>
    <t>Tērauda aizsargčaula DN100</t>
  </si>
  <si>
    <t>Vienvirziena vārsts DN50</t>
  </si>
  <si>
    <t>Cinkotā tērauda pāreja DN50x25</t>
  </si>
  <si>
    <t>Adapteris plastmasa / cinkotais tērauds DN40</t>
  </si>
  <si>
    <t>Adapteris plastmasa / cinkotais tērauds DN50</t>
  </si>
  <si>
    <t>Cinkotā tērauda caurule DN50</t>
  </si>
  <si>
    <t>Izlaides krāns DN15</t>
  </si>
  <si>
    <t>Manometrs</t>
  </si>
  <si>
    <t>Aizbīdnis DN50</t>
  </si>
  <si>
    <t>Cinkotā tērauda caurule DN25</t>
  </si>
  <si>
    <t>Cinkotā tērauda caurule DN40</t>
  </si>
  <si>
    <t>Saskrūve DN25</t>
  </si>
  <si>
    <t>Mehāniskās attīrīšanas filtrs</t>
  </si>
  <si>
    <t>Mehāniskais ūdens mērītājs Zenner MNK DN25</t>
  </si>
  <si>
    <t>Sadzīves kanalizācija – K1</t>
  </si>
  <si>
    <t>Blīvslēgs kanalizācijas izvadam DN100</t>
  </si>
  <si>
    <t>PP pašteces kanalizācijas caurule Ø50, ar veidgabaliem un stiprinājumiem</t>
  </si>
  <si>
    <t>PP pašteces kanalizācijas caurule Ø75, ar veidgabaliem un stiprinājumiem</t>
  </si>
  <si>
    <t>PP pašteces kanalizācijas caurule Ø75, ar veidgabaliem, stiprinājumiem un aizsargčaulu Ø110mm</t>
  </si>
  <si>
    <t>PP pašteces kanalizācijas caurule Ø110, ar veidgabaliem, stiprinājumiem un Armacell pretkondensātizolāciju 9mm</t>
  </si>
  <si>
    <t>PP pašteces kanalizācijas caurule Ø110, ar veidgabaliem un stiprinājumiem</t>
  </si>
  <si>
    <t>PP pašteces kanalizācijas caurule Ø110, ar veidgabaliem, stiprinājumiem un aizsargčaulu Ø160mm</t>
  </si>
  <si>
    <t>PP pašteces kanalizācijas caurule Ø110, ar veidgabaliem, stiprinājumiem, un siltumizolāciju; ieguldes klase SN8</t>
  </si>
  <si>
    <t>PP noslēgtapa Ø110 (skrūvējama)</t>
  </si>
  <si>
    <t>gb</t>
  </si>
  <si>
    <t>Grīdas revīzijas lūka 200x200 mm</t>
  </si>
  <si>
    <t>Ventilācijas izvads caurulei Ø110</t>
  </si>
  <si>
    <t>Ugunsdrošibas manžete caurulei Ø110</t>
  </si>
  <si>
    <t>Diametra pāreja Ø50x110</t>
  </si>
  <si>
    <t>Diametra pāreja Ø50x75</t>
  </si>
  <si>
    <t>Diametra pāreja Ø75x110</t>
  </si>
  <si>
    <t>Traps HL317 ar vertikālu izvadu Ø110, ar hidroslēgu, gružu uztvērēju</t>
  </si>
  <si>
    <t>Traps HL80.1 ar vertikālu izvadu Ø75, ar hidroslēgu</t>
  </si>
  <si>
    <t>Tērauda aizsargčaula Ø 273x5,6mm</t>
  </si>
  <si>
    <t>Klozetpods</t>
  </si>
  <si>
    <t>Duša ar trapu</t>
  </si>
  <si>
    <t>Roku mazgātne ar sifonu</t>
  </si>
  <si>
    <t>Laboratorijas izlietne ar sifonu</t>
  </si>
  <si>
    <t>Ūdensvads, kanalizācija - Ārējie tīkli</t>
  </si>
  <si>
    <t xml:space="preserve">Ārējā ūdensapgāde – U1 </t>
  </si>
  <si>
    <t>Plastmasas (PE) ārējā ūdensvada caurule ø63x6,0 PN10</t>
  </si>
  <si>
    <t>Pazemes tipa uzmavu ekspluatācijas aizbīdnis Ø63 ar teleskopisko kāta pagarinātāju un ielas kapi</t>
  </si>
  <si>
    <t>Sedlu uzlika Ø63/ Ø63</t>
  </si>
  <si>
    <t>EM PE līkums 45°</t>
  </si>
  <si>
    <t>Savienojumi, pakojums, blīvslēgi u.c. nepieciešamie materiāli</t>
  </si>
  <si>
    <t>EM PE līkums 30°</t>
  </si>
  <si>
    <t>EM PE līkums 15°</t>
  </si>
  <si>
    <t>Pieslēguma vieta esošam ūdensvadam d63</t>
  </si>
  <si>
    <t>Tranšeju rakšana (ar sienu nostiprināšanu un gruntsūdens atsūknēšanu)</t>
  </si>
  <si>
    <t>Smilts pamatnes ierīkošana zem cauruļvadiem b=0,15 m un cauruļvada pabērums b=0,15 m</t>
  </si>
  <si>
    <t xml:space="preserve">Tranšejas aizbēršana ar smilšu grunti (esošās grunts nomaiņa) vai aizbēršana ar esošo grunti (ja esošās grunts apstākļi to ļauj) līdz atjaunojamā seguma pamatnes līmenim </t>
  </si>
  <si>
    <t>Izraktās liekās grunts aizvešana</t>
  </si>
  <si>
    <t xml:space="preserve">Esošā cauruļvada demontāža </t>
  </si>
  <si>
    <t>Izbūvētā ārējā ūdensvada pārbaude</t>
  </si>
  <si>
    <t>Ārējā sadzīves kanalizācija – K1</t>
  </si>
  <si>
    <t>Aizsarguzmava iebetonēšanai caurulei d.110</t>
  </si>
  <si>
    <t>Pieslēguma vieta esošai kanalizācijai d200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</si>
  <si>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</si>
  <si>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t>Būves adrese: „Līgotnes”, Vecauces pagasts, Auces novads</t>
  </si>
  <si>
    <t>Pasūtījuma Nr.RO-34-2010</t>
  </si>
  <si>
    <t>Elektroapgāde</t>
  </si>
  <si>
    <t>Sadalnes</t>
  </si>
  <si>
    <t>Sadalne SS-2</t>
  </si>
  <si>
    <t>Sadalne SAS-1</t>
  </si>
  <si>
    <t>Drošinātāji NH00-63A</t>
  </si>
  <si>
    <t>Spēks</t>
  </si>
  <si>
    <t>Rozete 230V; 16A; IP44 v/a</t>
  </si>
  <si>
    <t>BERKER Aquatec IP44</t>
  </si>
  <si>
    <t>Rozete 380V; 5x16A; IP44 v/a</t>
  </si>
  <si>
    <t>Kontaktu bloks</t>
  </si>
  <si>
    <t>Apgaismojums</t>
  </si>
  <si>
    <t>Gaismeklis 2x36W; IP44 v/a</t>
  </si>
  <si>
    <t>PROFI 2X36W; IP65</t>
  </si>
  <si>
    <t>Spuldze 36W</t>
  </si>
  <si>
    <t>LUMILUX 36W/830</t>
  </si>
  <si>
    <t>Gaismeklis 2x58W; IP65 v/a</t>
  </si>
  <si>
    <t>PROFI 2X58W; IP65</t>
  </si>
  <si>
    <t>Spuldze 58W</t>
  </si>
  <si>
    <t>LUMILUX 58W/830</t>
  </si>
  <si>
    <t>Gaismeklis 2x58W; IP65 v/a ar avārijas moduli 1h</t>
  </si>
  <si>
    <t>Evakuācijas gaismeklis ar uzrakstu IZEJA 1h 8W</t>
  </si>
  <si>
    <t>Mars 308/2; 8W/3st., IP65</t>
  </si>
  <si>
    <t>Sienas/griestu gaismeklis</t>
  </si>
  <si>
    <t>Rondo E27, IP44</t>
  </si>
  <si>
    <t>Ekonomiskā spuldze 15W</t>
  </si>
  <si>
    <t>OSRAM DULUX STAR 15W - 225</t>
  </si>
  <si>
    <t>Vienpola slēdzis, v/a, IP44</t>
  </si>
  <si>
    <t>Dubults slēdzis, v/a IP44</t>
  </si>
  <si>
    <t>Pārslēdzis, v/a IP44</t>
  </si>
  <si>
    <t xml:space="preserve">Krusta slēdzis, v/a IP44 </t>
  </si>
  <si>
    <t>Kabeļi</t>
  </si>
  <si>
    <t>Kabelis NYM-J 3x1,5</t>
  </si>
  <si>
    <t>Kabelis NYM-J 4x1,5</t>
  </si>
  <si>
    <t>Kabelis NYM-J 3x2,5</t>
  </si>
  <si>
    <t>Kabelis NYM-J 5x2,5</t>
  </si>
  <si>
    <t>Kabelis NYM-J 5x4</t>
  </si>
  <si>
    <t>PVC caurules, kārbas</t>
  </si>
  <si>
    <t>PVC caurule d=16mm ar stiprinājumiem</t>
  </si>
  <si>
    <t>PVC caurule d=20mm ar stiprinājumiem</t>
  </si>
  <si>
    <t>PVC caurule d=25mm ar stiprinājumiem</t>
  </si>
  <si>
    <t>Kārba 75x75, v/a, IP44</t>
  </si>
  <si>
    <t>Metālizstrādājumi</t>
  </si>
  <si>
    <t>Kabeļu trepe 200mm ar aksesuāriem (karsti cinkotas)</t>
  </si>
  <si>
    <t>WIBE</t>
  </si>
  <si>
    <t>Kabeļu trepe 400mm ar aksesuāriem (karsti cinkotas)</t>
  </si>
  <si>
    <t>Gaismekļu rene ar aksesuāriem (karsti cinkotas)</t>
  </si>
  <si>
    <t>OBO-BETTERMANN</t>
  </si>
  <si>
    <t>Zibensaizsardzība</t>
  </si>
  <si>
    <t>Zemējuma elektrods ∅20mm L=1,5m</t>
  </si>
  <si>
    <t>219/20 BP 20x1500 FT</t>
  </si>
  <si>
    <t>Elektroda uzgalis</t>
  </si>
  <si>
    <t>1819/20BP 20mm TG</t>
  </si>
  <si>
    <t>Klemme elektroda pievienojumam</t>
  </si>
  <si>
    <t>2760/20 8-10/FL40 FT</t>
  </si>
  <si>
    <t>Krustveida savienojuma klemme</t>
  </si>
  <si>
    <t>252/DIN 8-10X8-10 FT</t>
  </si>
  <si>
    <t>Zemējuma plakandzelzis</t>
  </si>
  <si>
    <t>5052/DIN 30x3,5mm FT</t>
  </si>
  <si>
    <t>Stieple</t>
  </si>
  <si>
    <t>RD10 FT</t>
  </si>
  <si>
    <t>Antikorozijas lenta</t>
  </si>
  <si>
    <t>356/50 50mm</t>
  </si>
  <si>
    <t>ruļļi</t>
  </si>
  <si>
    <t>RD8/ALU-T</t>
  </si>
  <si>
    <t>Stieples stiprinājumi</t>
  </si>
  <si>
    <t>113/Z 8-10</t>
  </si>
  <si>
    <t>Stiprinājumi pie notekām</t>
  </si>
  <si>
    <t>262Rd8-10 FT</t>
  </si>
  <si>
    <t>Mērījumu klemme</t>
  </si>
  <si>
    <t>237/N FT RD8-10</t>
  </si>
  <si>
    <t>Universālā klemme</t>
  </si>
  <si>
    <t>249/ST Rd8-10 FT</t>
  </si>
  <si>
    <t>Pievienojuma klemme</t>
  </si>
  <si>
    <t>5009 Rd8-10 FT</t>
  </si>
  <si>
    <r>
      <t>Zemēšanas vads Cu 10mm</t>
    </r>
    <r>
      <rPr>
        <sz val="10"/>
        <color indexed="8"/>
        <rFont val="Arial"/>
        <family val="2"/>
        <charset val="186"/>
      </rPr>
      <t>²</t>
    </r>
  </si>
  <si>
    <t>Potenciālu izlīdzināšanas kopne</t>
  </si>
  <si>
    <t>Palīgmateriāli</t>
  </si>
  <si>
    <t>Ūdensvads, kanalizācija-iekšējie tīkli</t>
  </si>
  <si>
    <t>kpl</t>
  </si>
  <si>
    <t>Montāžas palīgmateriāli</t>
  </si>
  <si>
    <t>Ūdensvada hidrauliskā pārbaude</t>
  </si>
  <si>
    <t xml:space="preserve">Palīgmateriāli </t>
  </si>
  <si>
    <t>Montāžas palīgmatreiāli</t>
  </si>
  <si>
    <t>Sistēmas palaišana, regulēšana</t>
  </si>
  <si>
    <t>sist</t>
  </si>
  <si>
    <t>Elektriskie mērījumi,izpilddokumentācija</t>
  </si>
  <si>
    <t>obj</t>
  </si>
  <si>
    <t>Būvdarbi</t>
  </si>
  <si>
    <t>Ailas</t>
  </si>
  <si>
    <t>PVC durvis ar stikla paketi D-4  1,2x2,1</t>
  </si>
  <si>
    <t>PVC durvis ar stikla paketi D-3  0,9x2,1</t>
  </si>
  <si>
    <t>PVC ārdurvis ar stikla paketi D-1  1,2x2,1</t>
  </si>
  <si>
    <t>Finierētas iekšdurvis D-5  0,8x2,1</t>
  </si>
  <si>
    <t>PVC durvis ar stikla paketi D-6  0,8x2,1</t>
  </si>
  <si>
    <t>PVC žaluziju tipa durvis D-8  0,85x2,1</t>
  </si>
  <si>
    <t>PVC ārdurvis ar stikla paketi D-2  1,3x2,1</t>
  </si>
  <si>
    <t>PVC durvis ar stikla paketi D-14  1,15x2,1</t>
  </si>
  <si>
    <t>Siltināti sekcijveida vārti ar stiklojumu  (elektriskie, paceļamie) V-1 3,5x2,8</t>
  </si>
  <si>
    <t>PVC logi verami</t>
  </si>
  <si>
    <t>m2</t>
  </si>
  <si>
    <t>PVC logi daļēji verami</t>
  </si>
  <si>
    <t>PVC logi neverami</t>
  </si>
  <si>
    <t>PVC žaluziju tipa durvisi D-9 0,8x2,1</t>
  </si>
  <si>
    <t>PVC žaluziju tipa durvis D-10 0,75x2,1</t>
  </si>
  <si>
    <t>Zemes darbi</t>
  </si>
  <si>
    <t>Pamati</t>
  </si>
  <si>
    <t>Blietētas šķembas zem pamatu pēdām</t>
  </si>
  <si>
    <t>m3</t>
  </si>
  <si>
    <t>Stabveida pamatu betonēšana no betona B20 ar veidņu montāžu, demontāžu</t>
  </si>
  <si>
    <t>Ieliekamo detaļu - enkuru montāža</t>
  </si>
  <si>
    <t>kg</t>
  </si>
  <si>
    <t>Stabveida pamatu armēšana ar A III d12</t>
  </si>
  <si>
    <t>Pamatu siju betonēšana no betona B15 ar veidņu montāžu, demontāžu</t>
  </si>
  <si>
    <t>Pamatu siju armēšana ar A III d12</t>
  </si>
  <si>
    <t>Pamatu siltumizolācija ar putupolistirolu b=50mm</t>
  </si>
  <si>
    <t>Pamatu vertikālā hidroizolācija ar bituma mastiku</t>
  </si>
  <si>
    <t>Būvbedres rakšana</t>
  </si>
  <si>
    <t>Metāla karkass</t>
  </si>
  <si>
    <t>Metāla kolonu izgatavošana, montāža</t>
  </si>
  <si>
    <t>tn</t>
  </si>
  <si>
    <t>Metāla pārsegumu siju izgatavošana, montāžā</t>
  </si>
  <si>
    <t>Metāla vēja saišu elementu izgatavošana, montāžā</t>
  </si>
  <si>
    <t>Pārsegums</t>
  </si>
  <si>
    <t>Profilēto Steelcomp Rukki lokšņu t=0,9mm montāža</t>
  </si>
  <si>
    <t>Skārda lentas t=2mm, b=50mm</t>
  </si>
  <si>
    <t>Skārda lentas t=1mm, b=50mm, l=750mm</t>
  </si>
  <si>
    <t>Pārseguma betonēšana no betona B30 t=160mm</t>
  </si>
  <si>
    <t xml:space="preserve">Pārseguma armēšana </t>
  </si>
  <si>
    <t>AIII d10</t>
  </si>
  <si>
    <t>AIII d12</t>
  </si>
  <si>
    <t>AIII d8</t>
  </si>
  <si>
    <t>Metāla kāpņu izgatavošana, montāža</t>
  </si>
  <si>
    <t>Metāla konstrukciju tīrīšana ar smilšu strūklu, uzklāt epoksīda krāsu</t>
  </si>
  <si>
    <t>Sienas</t>
  </si>
  <si>
    <t>Sendvičtipa sienas paneļu b=100mm montāža</t>
  </si>
  <si>
    <t>Sendvičtipa sienas paneļu b=50mm montāža</t>
  </si>
  <si>
    <t>Jumts</t>
  </si>
  <si>
    <t>Skārda notekreņu d 150 montāža ar veidgabaliem un stiprinājumiem</t>
  </si>
  <si>
    <t>Skārda notekcauruļu d 120 montāža ar veidgabaliem un stiprinājumiem</t>
  </si>
  <si>
    <t>Grīdas</t>
  </si>
  <si>
    <t>Blietēts smilts pabērums zem grīdām</t>
  </si>
  <si>
    <t>Sendvičtipa sienas paneļu b=120mm ar minerālvates pildījumu montāža</t>
  </si>
  <si>
    <t>Skārda elementi sendvičpaneļu stiprināšanai -1.5x115x30</t>
  </si>
  <si>
    <t>Skārda elementi sendvičpaneļu stiprināšanai -1.5x46x20</t>
  </si>
  <si>
    <t>Skārda elementi sendvičpaneļu stiprināšanai -1.5x96x25</t>
  </si>
  <si>
    <t xml:space="preserve">Skārda apdares elementi </t>
  </si>
  <si>
    <t>Vējmalas skārda apdare -0.5x100x120</t>
  </si>
  <si>
    <t>Skārda apdares elementi sendvičpaneļu galiem</t>
  </si>
  <si>
    <t>Skārda U profils - 1.5x150x50</t>
  </si>
  <si>
    <t>Skārda notekreņu d 100 montāža ar veidgabaliem un stiprinājumiem</t>
  </si>
  <si>
    <t>Skārda notekcauruļu d 80 montāža ar veidgabaliem un stiprinājumiem</t>
  </si>
  <si>
    <t>Nojumes iesegums ar caurspīdīgu polikarbonāta loksnei</t>
  </si>
  <si>
    <t>Z profilu 200, t=1.5mm montāža</t>
  </si>
  <si>
    <t>Grīdas pamatkārtas betonēšana no B20 ar metāla šķiedrām10kg/m3 b=80mm</t>
  </si>
  <si>
    <t>Siltumizolācijas ieklāšana ar putupolistirolu FS 30 50mm</t>
  </si>
  <si>
    <t>Betona izlīdzinošais slānis  b=50mm</t>
  </si>
  <si>
    <t>Izlīdzinošā kārta no Vetonit 5000 b=40mm</t>
  </si>
  <si>
    <t>Betona grīdas armēšana ar sietu BpI-5 200x200</t>
  </si>
  <si>
    <t>Grīdas armēšana ar sietu d3 200x200</t>
  </si>
  <si>
    <t>Linoleja grīdas seguma ieklāšana</t>
  </si>
  <si>
    <t>Grīdas flīzēšana</t>
  </si>
  <si>
    <t>Grīdas betonēšana no B30 W8 F75  ar dramix metāla skaidām 20kg/m3 b=120-150mm</t>
  </si>
  <si>
    <t>Mēslu kanāls</t>
  </si>
  <si>
    <t>Ierīkot deformācijas šuves grīdām ( solis 5 m) aizpildot tās ar Sikasil C</t>
  </si>
  <si>
    <t>Kanalizācijas kanālu ACO V300 type 10 montāža</t>
  </si>
  <si>
    <t>Barības galda grīdu virsmas apstrāde ar ķīmiski izturīgu, dabai draudzīgu krāsu</t>
  </si>
  <si>
    <t xml:space="preserve">PVC kanalizācijas caurules d 200 montāža </t>
  </si>
  <si>
    <t>Cokola apmetums</t>
  </si>
  <si>
    <t>Pamatu piebēršana ar smilts grunti</t>
  </si>
  <si>
    <t>PVC ārdurvis ar stikla paketi (ugunsdrošas) D-15  0,7x2,1</t>
  </si>
  <si>
    <t xml:space="preserve">Par kopējo summu, Ls </t>
  </si>
  <si>
    <t>Kopējā darbietilpība, c/st</t>
  </si>
  <si>
    <t>Lokālā tāme Nr.4</t>
  </si>
  <si>
    <t>Lokālā tāme Nr.5</t>
  </si>
  <si>
    <t xml:space="preserve">Tāmes izmaksas </t>
  </si>
  <si>
    <t>Tāmes izmaksas</t>
  </si>
  <si>
    <t>Lokālā tāme Nr.3</t>
  </si>
  <si>
    <t>Lokālā tāme Nr.2</t>
  </si>
  <si>
    <t>Lokālā tāme Nr.6</t>
  </si>
  <si>
    <t>Cirkulacijas sūknis UPS Solar 15-80</t>
  </si>
  <si>
    <r>
      <t xml:space="preserve">Būves nosaukums:  Slaucamo govju fermas 500 govīm veterinārā bloka rekonstrukcija par veterinārstu praktiskās apmācības centru - </t>
    </r>
    <r>
      <rPr>
        <b/>
        <u/>
        <sz val="12"/>
        <rFont val="Times New Roman"/>
        <family val="1"/>
        <charset val="186"/>
      </rPr>
      <t>1.KĀRTAS BŪVNIECĪBA</t>
    </r>
  </si>
  <si>
    <t>PVC durvis D-7  0,85x2,1</t>
  </si>
  <si>
    <t xml:space="preserve">Tāme sastādīta  pamatojoties uz AR,BK daļas rasējumiem.                            </t>
  </si>
  <si>
    <t xml:space="preserve">Tāme sastādīta pamatojoties uz UK daļas rasējumiem.                            </t>
  </si>
  <si>
    <t xml:space="preserve">Tāme sastādīta pamatojoties uz AVK daļas rasējumiem.                            </t>
  </si>
  <si>
    <t xml:space="preserve">Tāme sastādīta  pamatojoties uz AVK daļas rasējumiem.                            </t>
  </si>
  <si>
    <r>
      <t xml:space="preserve">Būves nosaukums:  Slaucamo govju fermas 500 govīm veterinārā bloka rekonstrukcija par veterinārstu praktiskās apmācības centru - </t>
    </r>
    <r>
      <rPr>
        <b/>
        <u/>
        <sz val="12"/>
        <rFont val="Times New Roman"/>
        <family val="1"/>
        <charset val="186"/>
      </rPr>
      <t>1.KĀRTAS BŪVNIECĪBA</t>
    </r>
    <r>
      <rPr>
        <b/>
        <sz val="12"/>
        <rFont val="Times New Roman"/>
        <family val="1"/>
        <charset val="186"/>
      </rPr>
      <t xml:space="preserve"> </t>
    </r>
  </si>
  <si>
    <t xml:space="preserve">Tāme sastādīta pamatojoties uz UKTdaļas rasējumiem.                            </t>
  </si>
  <si>
    <t>Krustošanās ar esošām komunikācijām, to aizsardzība</t>
  </si>
  <si>
    <t>Dz/b grodu kanalizācijas skataka ar pamatni, pārseguma plātni un čuguna vāku 40t ar korpusu, hidroizolēta Ø1500 mm, H÷2,0m</t>
  </si>
  <si>
    <r>
      <t>Iegremdējamais kanalizācijas sūknis jauda 900W, spiediens 9m, ražība līdz 12 m</t>
    </r>
    <r>
      <rPr>
        <sz val="10"/>
        <rFont val="Univers"/>
        <family val="2"/>
        <charset val="186"/>
      </rPr>
      <t>³</t>
    </r>
    <r>
      <rPr>
        <sz val="10"/>
        <rFont val="Times New Roman"/>
        <family val="1"/>
        <charset val="186"/>
      </rPr>
      <t>/h komplektā ar instalācijas paliktni vertikālam pievienojumam un plūsmas pārtraucēju</t>
    </r>
  </si>
  <si>
    <t xml:space="preserve">Tāme sastādīta  pamatojoties uz ELdaļas rasējumiem.                            </t>
  </si>
  <si>
    <t>Siltuma ievada mezgls</t>
  </si>
  <si>
    <t xml:space="preserve">Virsizdevumi </t>
  </si>
  <si>
    <t xml:space="preserve">Peļņa </t>
  </si>
  <si>
    <t>Hidroizolācijas plēves  0.2mm ieklāšana zem betona grīdām un laukumiem</t>
  </si>
  <si>
    <t>Ārējo laukumu un grīdas betonēto elementu armēšana AIII d10</t>
  </si>
  <si>
    <t>Uzbrauktuves un ieejas laukumu betonēšana b=150mm no B30 W8, F75</t>
  </si>
  <si>
    <t>Blietēts smilts pabērums b=150mm zem uzbrauktuves un ieejas laukumiem</t>
  </si>
  <si>
    <t xml:space="preserve">Siltumtrase (pazemes) caurules ar izolāciju Dn 50                    </t>
  </si>
  <si>
    <t>Tērauda Līknis 90º  Dn50</t>
  </si>
  <si>
    <t>Tērauda Līknis 45º Dn50</t>
  </si>
  <si>
    <t>Uponor Pro Fuse kanalizācijas spiedvads Ø110 x 6,6mm</t>
  </si>
  <si>
    <t xml:space="preserve">Jumta iesegums ar sendvičtipa paneļiem t=150mm ar minerālvates pildījumu </t>
  </si>
  <si>
    <t xml:space="preserve">Lokālā tāme Nr.1                                                                  PIELIKUMS 6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</si>
</sst>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&quot;Ls&quot;\ #,##0.00"/>
  </numFmts>
  <fonts count="34">
    <font>
      <sz val="10"/>
      <name val="Times New Roman"/>
      <charset val="186"/>
    </font>
    <font>
      <b/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0"/>
      <name val="Arial"/>
      <charset val="186"/>
    </font>
    <font>
      <b/>
      <sz val="8"/>
      <name val="Times New Roman"/>
      <family val="1"/>
    </font>
    <font>
      <sz val="10"/>
      <name val="Times New Roman"/>
      <family val="1"/>
    </font>
    <font>
      <sz val="10"/>
      <name val="Arial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 Baltic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charset val="186"/>
    </font>
    <font>
      <i/>
      <sz val="10"/>
      <name val="Times New Roman"/>
      <family val="1"/>
      <charset val="186"/>
    </font>
    <font>
      <i/>
      <sz val="10"/>
      <name val="Verdana"/>
      <family val="2"/>
      <charset val="186"/>
    </font>
    <font>
      <i/>
      <vertAlign val="superscript"/>
      <sz val="10"/>
      <name val="Verdana"/>
      <family val="2"/>
      <charset val="186"/>
    </font>
    <font>
      <sz val="10"/>
      <color indexed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 Narrow"/>
      <family val="2"/>
    </font>
    <font>
      <sz val="9"/>
      <color indexed="8"/>
      <name val="RimTimes"/>
      <charset val="186"/>
    </font>
    <font>
      <sz val="10"/>
      <color indexed="8"/>
      <name val="RimTimes"/>
      <charset val="186"/>
    </font>
    <font>
      <b/>
      <sz val="10"/>
      <color indexed="8"/>
      <name val="Times New Roman"/>
      <family val="1"/>
      <charset val="186"/>
    </font>
    <font>
      <b/>
      <sz val="10"/>
      <name val="Arial Narrow"/>
      <family val="2"/>
    </font>
    <font>
      <b/>
      <sz val="9"/>
      <color indexed="8"/>
      <name val="RimTimes"/>
      <charset val="186"/>
    </font>
    <font>
      <sz val="10"/>
      <color indexed="8"/>
      <name val="Arial"/>
      <family val="2"/>
      <charset val="186"/>
    </font>
    <font>
      <b/>
      <u/>
      <sz val="12"/>
      <name val="Times New Roman"/>
      <family val="1"/>
      <charset val="186"/>
    </font>
    <font>
      <sz val="10"/>
      <name val="Univers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10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/>
    <xf numFmtId="0" fontId="9" fillId="0" borderId="0" xfId="0" applyFont="1" applyAlignment="1">
      <alignment horizontal="justify"/>
    </xf>
    <xf numFmtId="0" fontId="10" fillId="0" borderId="0" xfId="0" applyFont="1" applyAlignment="1"/>
    <xf numFmtId="0" fontId="9" fillId="0" borderId="0" xfId="0" applyFont="1" applyAlignment="1">
      <alignment horizontal="center" vertical="top"/>
    </xf>
    <xf numFmtId="0" fontId="9" fillId="0" borderId="0" xfId="0" applyFont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5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2" fillId="0" borderId="5" xfId="0" applyFont="1" applyBorder="1" applyAlignment="1">
      <alignment horizontal="right" vertical="top" wrapText="1"/>
    </xf>
    <xf numFmtId="0" fontId="16" fillId="0" borderId="5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right"/>
    </xf>
    <xf numFmtId="0" fontId="16" fillId="0" borderId="0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/>
    </xf>
    <xf numFmtId="0" fontId="13" fillId="0" borderId="6" xfId="0" applyFont="1" applyBorder="1" applyAlignment="1">
      <alignment vertical="top" wrapText="1"/>
    </xf>
    <xf numFmtId="0" fontId="13" fillId="0" borderId="0" xfId="0" applyFont="1" applyAlignment="1">
      <alignment horizontal="right" vertical="top" wrapText="1"/>
    </xf>
    <xf numFmtId="0" fontId="1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left"/>
    </xf>
    <xf numFmtId="0" fontId="12" fillId="0" borderId="6" xfId="0" applyFont="1" applyBorder="1"/>
    <xf numFmtId="0" fontId="14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right" vertical="top" wrapText="1"/>
    </xf>
    <xf numFmtId="0" fontId="16" fillId="0" borderId="0" xfId="0" applyFont="1" applyBorder="1" applyAlignment="1">
      <alignment horizontal="right" vertical="top" wrapText="1"/>
    </xf>
    <xf numFmtId="0" fontId="12" fillId="0" borderId="0" xfId="0" applyFont="1" applyBorder="1"/>
    <xf numFmtId="0" fontId="19" fillId="0" borderId="5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6" xfId="0" applyBorder="1"/>
    <xf numFmtId="2" fontId="9" fillId="0" borderId="5" xfId="0" applyNumberFormat="1" applyFont="1" applyBorder="1" applyAlignment="1">
      <alignment horizontal="center" vertical="top" wrapText="1"/>
    </xf>
    <xf numFmtId="2" fontId="16" fillId="0" borderId="5" xfId="0" applyNumberFormat="1" applyFont="1" applyBorder="1" applyAlignment="1">
      <alignment horizontal="center" vertical="top" wrapText="1"/>
    </xf>
    <xf numFmtId="9" fontId="9" fillId="0" borderId="5" xfId="0" applyNumberFormat="1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2" fontId="6" fillId="0" borderId="5" xfId="0" applyNumberFormat="1" applyFont="1" applyBorder="1" applyAlignment="1">
      <alignment vertical="top" wrapText="1"/>
    </xf>
    <xf numFmtId="0" fontId="3" fillId="0" borderId="6" xfId="0" applyFont="1" applyBorder="1"/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6" fillId="0" borderId="7" xfId="0" applyFont="1" applyBorder="1" applyAlignment="1">
      <alignment vertical="top"/>
    </xf>
    <xf numFmtId="0" fontId="16" fillId="0" borderId="7" xfId="0" applyFont="1" applyBorder="1" applyAlignment="1">
      <alignment horizontal="center" vertical="top"/>
    </xf>
    <xf numFmtId="0" fontId="16" fillId="0" borderId="5" xfId="0" applyFont="1" applyBorder="1" applyAlignment="1">
      <alignment vertical="center" wrapText="1"/>
    </xf>
    <xf numFmtId="2" fontId="9" fillId="0" borderId="9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justify" vertical="top" wrapText="1"/>
    </xf>
    <xf numFmtId="0" fontId="24" fillId="0" borderId="5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9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top" wrapText="1"/>
    </xf>
    <xf numFmtId="0" fontId="26" fillId="0" borderId="5" xfId="0" applyFont="1" applyBorder="1" applyAlignment="1">
      <alignment vertical="top" wrapText="1"/>
    </xf>
    <xf numFmtId="1" fontId="22" fillId="0" borderId="5" xfId="0" applyNumberFormat="1" applyFont="1" applyBorder="1" applyAlignment="1">
      <alignment horizontal="center" vertical="center" wrapText="1"/>
    </xf>
    <xf numFmtId="1" fontId="27" fillId="0" borderId="5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left" vertical="top" wrapText="1"/>
    </xf>
    <xf numFmtId="2" fontId="9" fillId="0" borderId="5" xfId="0" applyNumberFormat="1" applyFont="1" applyFill="1" applyBorder="1" applyAlignment="1">
      <alignment horizontal="center" vertical="top" wrapText="1"/>
    </xf>
    <xf numFmtId="2" fontId="9" fillId="2" borderId="9" xfId="0" applyNumberFormat="1" applyFont="1" applyFill="1" applyBorder="1" applyAlignment="1">
      <alignment horizontal="center" vertical="top" wrapText="1"/>
    </xf>
    <xf numFmtId="0" fontId="22" fillId="0" borderId="8" xfId="0" applyFont="1" applyBorder="1" applyAlignment="1">
      <alignment vertical="top" wrapText="1"/>
    </xf>
    <xf numFmtId="0" fontId="26" fillId="0" borderId="10" xfId="0" applyFont="1" applyBorder="1" applyAlignment="1">
      <alignment horizontal="left" vertical="top" wrapText="1"/>
    </xf>
    <xf numFmtId="1" fontId="22" fillId="0" borderId="9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justify" vertical="top" wrapText="1"/>
    </xf>
    <xf numFmtId="2" fontId="9" fillId="2" borderId="5" xfId="0" applyNumberFormat="1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justify" vertical="top" wrapText="1"/>
    </xf>
    <xf numFmtId="164" fontId="12" fillId="2" borderId="5" xfId="0" applyNumberFormat="1" applyFont="1" applyFill="1" applyBorder="1" applyAlignment="1">
      <alignment horizontal="center" vertical="top" wrapText="1"/>
    </xf>
    <xf numFmtId="2" fontId="12" fillId="2" borderId="5" xfId="0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1" fontId="12" fillId="2" borderId="5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justify" vertical="top" wrapText="1"/>
    </xf>
    <xf numFmtId="0" fontId="12" fillId="2" borderId="5" xfId="0" applyFont="1" applyFill="1" applyBorder="1" applyAlignment="1">
      <alignment horizontal="center" vertical="top" wrapText="1"/>
    </xf>
    <xf numFmtId="2" fontId="12" fillId="0" borderId="0" xfId="0" applyNumberFormat="1" applyFont="1"/>
    <xf numFmtId="2" fontId="9" fillId="2" borderId="5" xfId="0" applyNumberFormat="1" applyFont="1" applyFill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center"/>
    </xf>
    <xf numFmtId="4" fontId="16" fillId="0" borderId="5" xfId="0" applyNumberFormat="1" applyFont="1" applyBorder="1" applyAlignment="1">
      <alignment horizontal="center"/>
    </xf>
    <xf numFmtId="4" fontId="12" fillId="0" borderId="0" xfId="0" applyNumberFormat="1" applyFont="1" applyBorder="1"/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top" wrapText="1"/>
    </xf>
    <xf numFmtId="0" fontId="10" fillId="0" borderId="5" xfId="0" applyFont="1" applyBorder="1"/>
    <xf numFmtId="164" fontId="12" fillId="2" borderId="5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wrapText="1"/>
    </xf>
    <xf numFmtId="2" fontId="9" fillId="3" borderId="5" xfId="0" applyNumberFormat="1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0" fontId="9" fillId="0" borderId="10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9" fillId="0" borderId="1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165" fontId="16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top"/>
    </xf>
    <xf numFmtId="0" fontId="6" fillId="0" borderId="5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  <pageSetUpPr fitToPage="1"/>
  </sheetPr>
  <dimension ref="A1:H35"/>
  <sheetViews>
    <sheetView topLeftCell="A13" workbookViewId="0">
      <selection activeCell="K12" sqref="K12"/>
    </sheetView>
  </sheetViews>
  <sheetFormatPr defaultRowHeight="12.75"/>
  <cols>
    <col min="1" max="1" width="5.1640625" style="31" customWidth="1"/>
    <col min="2" max="2" width="9.33203125" style="31"/>
    <col min="3" max="3" width="36.83203125" style="31" customWidth="1"/>
    <col min="4" max="8" width="12.6640625" style="31" customWidth="1"/>
    <col min="9" max="16384" width="9.33203125" style="31"/>
  </cols>
  <sheetData>
    <row r="1" spans="1:8" ht="18.75">
      <c r="A1" s="125" t="s">
        <v>30</v>
      </c>
      <c r="B1" s="125"/>
      <c r="C1" s="125"/>
      <c r="D1" s="125"/>
      <c r="E1" s="125"/>
      <c r="F1" s="125"/>
      <c r="G1" s="125"/>
      <c r="H1" s="125"/>
    </row>
    <row r="2" spans="1:8" ht="18.75">
      <c r="A2" s="56"/>
      <c r="B2" s="49"/>
      <c r="C2" s="50"/>
      <c r="D2" s="50"/>
      <c r="E2" s="50"/>
      <c r="F2" s="50"/>
      <c r="G2" s="54"/>
      <c r="H2" s="54"/>
    </row>
    <row r="3" spans="1:8" ht="12.75" customHeight="1">
      <c r="A3" s="32"/>
      <c r="B3" s="32"/>
      <c r="C3" s="124" t="s">
        <v>27</v>
      </c>
      <c r="D3" s="124"/>
      <c r="E3" s="124"/>
      <c r="F3" s="124"/>
    </row>
    <row r="4" spans="1:8" ht="30.75" customHeight="1">
      <c r="A4" s="126" t="s">
        <v>510</v>
      </c>
      <c r="B4" s="126"/>
      <c r="C4" s="126"/>
      <c r="D4" s="126"/>
      <c r="E4" s="126"/>
      <c r="F4" s="126"/>
      <c r="G4" s="126"/>
      <c r="H4" s="126"/>
    </row>
    <row r="5" spans="1:8" ht="15.75">
      <c r="A5" s="33" t="s">
        <v>328</v>
      </c>
      <c r="B5" s="34"/>
    </row>
    <row r="6" spans="1:8" ht="15.75">
      <c r="A6" s="33" t="s">
        <v>329</v>
      </c>
      <c r="B6" s="34"/>
    </row>
    <row r="7" spans="1:8" ht="15.75">
      <c r="A7" s="33" t="s">
        <v>29</v>
      </c>
      <c r="B7" s="33"/>
      <c r="C7" s="34"/>
    </row>
    <row r="8" spans="1:8" ht="15.75">
      <c r="A8" s="35"/>
      <c r="B8" s="35"/>
    </row>
    <row r="9" spans="1:8">
      <c r="B9" s="30"/>
      <c r="C9" s="30" t="s">
        <v>500</v>
      </c>
      <c r="D9" s="108"/>
    </row>
    <row r="10" spans="1:8">
      <c r="B10" s="30"/>
      <c r="C10" s="30" t="s">
        <v>501</v>
      </c>
      <c r="D10" s="108"/>
    </row>
    <row r="11" spans="1:8">
      <c r="B11" s="18"/>
      <c r="E11" s="36"/>
    </row>
    <row r="12" spans="1:8">
      <c r="A12" s="18"/>
      <c r="B12" s="18"/>
      <c r="E12"/>
    </row>
    <row r="13" spans="1:8" ht="15.75">
      <c r="A13" s="37"/>
      <c r="B13" s="37"/>
    </row>
    <row r="14" spans="1:8">
      <c r="A14" s="123" t="s">
        <v>28</v>
      </c>
      <c r="B14" s="123" t="s">
        <v>31</v>
      </c>
      <c r="C14" s="123" t="s">
        <v>26</v>
      </c>
      <c r="D14" s="123" t="s">
        <v>32</v>
      </c>
      <c r="E14" s="122" t="s">
        <v>33</v>
      </c>
      <c r="F14" s="122"/>
      <c r="G14" s="122"/>
      <c r="H14" s="123" t="s">
        <v>37</v>
      </c>
    </row>
    <row r="15" spans="1:8" s="38" customFormat="1" ht="24">
      <c r="A15" s="123"/>
      <c r="B15" s="123"/>
      <c r="C15" s="123"/>
      <c r="D15" s="123"/>
      <c r="E15" s="51" t="s">
        <v>34</v>
      </c>
      <c r="F15" s="51" t="s">
        <v>35</v>
      </c>
      <c r="G15" s="51" t="s">
        <v>36</v>
      </c>
      <c r="H15" s="123"/>
    </row>
    <row r="16" spans="1:8" ht="18" customHeight="1">
      <c r="A16" s="39">
        <v>1</v>
      </c>
      <c r="B16" s="39">
        <v>1</v>
      </c>
      <c r="C16" s="40" t="s">
        <v>417</v>
      </c>
      <c r="D16" s="110"/>
      <c r="E16" s="110"/>
      <c r="F16" s="110"/>
      <c r="G16" s="110"/>
      <c r="H16" s="110"/>
    </row>
    <row r="17" spans="1:8" ht="18" customHeight="1">
      <c r="A17" s="39">
        <v>2</v>
      </c>
      <c r="B17" s="39">
        <v>2</v>
      </c>
      <c r="C17" s="40" t="s">
        <v>407</v>
      </c>
      <c r="D17" s="110"/>
      <c r="E17" s="110"/>
      <c r="F17" s="110"/>
      <c r="G17" s="110"/>
      <c r="H17" s="110"/>
    </row>
    <row r="18" spans="1:8" ht="18" customHeight="1">
      <c r="A18" s="39">
        <v>3</v>
      </c>
      <c r="B18" s="39">
        <v>3</v>
      </c>
      <c r="C18" s="40" t="s">
        <v>91</v>
      </c>
      <c r="D18" s="110"/>
      <c r="E18" s="110"/>
      <c r="F18" s="110"/>
      <c r="G18" s="110"/>
      <c r="H18" s="110"/>
    </row>
    <row r="19" spans="1:8" ht="18" customHeight="1">
      <c r="A19" s="39">
        <v>4</v>
      </c>
      <c r="B19" s="39">
        <v>4</v>
      </c>
      <c r="C19" s="40" t="s">
        <v>132</v>
      </c>
      <c r="D19" s="110"/>
      <c r="E19" s="110"/>
      <c r="F19" s="110"/>
      <c r="G19" s="110"/>
      <c r="H19" s="110"/>
    </row>
    <row r="20" spans="1:8" ht="18" customHeight="1">
      <c r="A20" s="39">
        <v>5</v>
      </c>
      <c r="B20" s="39">
        <v>5</v>
      </c>
      <c r="C20" s="40" t="s">
        <v>330</v>
      </c>
      <c r="D20" s="110"/>
      <c r="E20" s="110"/>
      <c r="F20" s="110"/>
      <c r="G20" s="110"/>
      <c r="H20" s="110"/>
    </row>
    <row r="21" spans="1:8" ht="18" customHeight="1">
      <c r="A21" s="39">
        <v>6</v>
      </c>
      <c r="B21" s="39">
        <v>6</v>
      </c>
      <c r="C21" s="40" t="s">
        <v>308</v>
      </c>
      <c r="D21" s="110"/>
      <c r="E21" s="110"/>
      <c r="F21" s="110"/>
      <c r="G21" s="110"/>
      <c r="H21" s="110"/>
    </row>
    <row r="22" spans="1:8" ht="18" customHeight="1">
      <c r="A22" s="41" t="s">
        <v>18</v>
      </c>
      <c r="B22" s="41"/>
      <c r="C22" s="42" t="s">
        <v>19</v>
      </c>
      <c r="D22" s="111"/>
      <c r="E22" s="111"/>
      <c r="F22" s="111"/>
      <c r="G22" s="111"/>
      <c r="H22" s="111"/>
    </row>
    <row r="23" spans="1:8" ht="18" customHeight="1">
      <c r="A23" s="41"/>
      <c r="B23" s="41"/>
      <c r="C23" s="42" t="s">
        <v>523</v>
      </c>
      <c r="D23" s="110"/>
      <c r="E23" s="112"/>
      <c r="F23" s="112"/>
      <c r="G23" s="112"/>
      <c r="H23" s="112"/>
    </row>
    <row r="24" spans="1:8" ht="18" customHeight="1">
      <c r="A24" s="41"/>
      <c r="B24" s="41"/>
      <c r="C24" s="55" t="s">
        <v>38</v>
      </c>
      <c r="D24" s="110"/>
      <c r="E24" s="112"/>
      <c r="F24" s="112"/>
      <c r="G24" s="112"/>
      <c r="H24" s="112"/>
    </row>
    <row r="25" spans="1:8" ht="18" customHeight="1">
      <c r="A25" s="41"/>
      <c r="B25" s="41"/>
      <c r="C25" s="42" t="s">
        <v>524</v>
      </c>
      <c r="D25" s="110"/>
      <c r="E25" s="112"/>
      <c r="F25" s="112"/>
      <c r="G25" s="112"/>
      <c r="H25" s="112"/>
    </row>
    <row r="26" spans="1:8" ht="18" customHeight="1">
      <c r="A26" s="41"/>
      <c r="B26" s="41"/>
      <c r="C26" s="42" t="s">
        <v>40</v>
      </c>
      <c r="D26" s="110"/>
      <c r="E26" s="112"/>
      <c r="F26" s="112"/>
      <c r="G26" s="112"/>
      <c r="H26" s="112"/>
    </row>
    <row r="27" spans="1:8" ht="18" customHeight="1">
      <c r="A27" s="41"/>
      <c r="B27" s="41"/>
      <c r="C27" s="42" t="s">
        <v>39</v>
      </c>
      <c r="D27" s="111"/>
      <c r="E27" s="112"/>
      <c r="F27" s="112"/>
      <c r="G27" s="112"/>
      <c r="H27" s="112"/>
    </row>
    <row r="28" spans="1:8" ht="18" customHeight="1">
      <c r="A28" s="52"/>
      <c r="B28" s="52"/>
      <c r="C28" s="53"/>
      <c r="D28" s="54"/>
      <c r="E28" s="54"/>
      <c r="F28" s="54"/>
      <c r="G28" s="54"/>
      <c r="H28" s="54"/>
    </row>
    <row r="29" spans="1:8">
      <c r="A29" s="43"/>
      <c r="B29" s="43"/>
      <c r="C29" s="44"/>
    </row>
    <row r="30" spans="1:8" ht="15.75">
      <c r="A30" s="45" t="s">
        <v>22</v>
      </c>
      <c r="B30" s="45"/>
      <c r="C30" s="46"/>
      <c r="D30" s="50"/>
    </row>
    <row r="31" spans="1:8" ht="15.75">
      <c r="A31" s="47" t="s">
        <v>18</v>
      </c>
      <c r="B31" s="47"/>
      <c r="C31" s="48" t="s">
        <v>24</v>
      </c>
    </row>
    <row r="32" spans="1:8" ht="15.75">
      <c r="A32" s="37"/>
      <c r="B32" s="37"/>
    </row>
    <row r="33" spans="1:5">
      <c r="A33" s="18" t="s">
        <v>23</v>
      </c>
      <c r="B33" s="23"/>
      <c r="C33" s="22"/>
      <c r="D33" s="22"/>
      <c r="E33" s="21"/>
    </row>
    <row r="34" spans="1:5">
      <c r="A34" s="25"/>
      <c r="B34" s="25"/>
      <c r="C34" s="26" t="s">
        <v>24</v>
      </c>
      <c r="D34" s="25"/>
      <c r="E34" s="25"/>
    </row>
    <row r="35" spans="1:5">
      <c r="A35" s="27" t="s">
        <v>25</v>
      </c>
      <c r="B35" s="17"/>
      <c r="C35" s="17"/>
    </row>
  </sheetData>
  <mergeCells count="9">
    <mergeCell ref="E14:G14"/>
    <mergeCell ref="H14:H15"/>
    <mergeCell ref="C3:F3"/>
    <mergeCell ref="A1:H1"/>
    <mergeCell ref="A14:A15"/>
    <mergeCell ref="B14:B15"/>
    <mergeCell ref="C14:C15"/>
    <mergeCell ref="D14:D15"/>
    <mergeCell ref="A4:H4"/>
  </mergeCells>
  <phoneticPr fontId="18" type="noConversion"/>
  <pageMargins left="0.44" right="0.23" top="1" bottom="1" header="0.5" footer="0.5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5"/>
    <pageSetUpPr fitToPage="1"/>
  </sheetPr>
  <dimension ref="A1:T106"/>
  <sheetViews>
    <sheetView showZeros="0" tabSelected="1" workbookViewId="0">
      <selection activeCell="Q7" sqref="Q7"/>
    </sheetView>
  </sheetViews>
  <sheetFormatPr defaultColWidth="9.33203125" defaultRowHeight="12.75"/>
  <cols>
    <col min="1" max="1" width="5.5" style="1" customWidth="1"/>
    <col min="3" max="3" width="37" customWidth="1"/>
    <col min="4" max="4" width="8.83203125" customWidth="1"/>
    <col min="5" max="5" width="10.83203125" customWidth="1"/>
    <col min="12" max="12" width="9.83203125" bestFit="1" customWidth="1"/>
    <col min="13" max="16" width="11.1640625" customWidth="1"/>
    <col min="17" max="17" width="9.83203125" customWidth="1"/>
  </cols>
  <sheetData>
    <row r="1" spans="1:18" ht="15.75">
      <c r="A1" s="133" t="s">
        <v>534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5.75">
      <c r="A2" s="57"/>
      <c r="B2" s="58"/>
      <c r="C2" s="58"/>
      <c r="D2" s="58"/>
      <c r="E2" s="64" t="s">
        <v>417</v>
      </c>
      <c r="F2" s="64"/>
      <c r="G2" s="58"/>
      <c r="H2" s="58"/>
      <c r="I2" s="58"/>
      <c r="J2" s="58"/>
      <c r="K2" s="58"/>
      <c r="L2" s="58"/>
      <c r="M2" s="58"/>
    </row>
    <row r="3" spans="1:18">
      <c r="D3" s="2" t="s">
        <v>0</v>
      </c>
    </row>
    <row r="4" spans="1:18" ht="15.75" customHeight="1">
      <c r="A4" s="126" t="s">
        <v>510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8" ht="15.75">
      <c r="A5" s="33" t="s">
        <v>328</v>
      </c>
      <c r="B5" s="34"/>
      <c r="C5" s="31"/>
      <c r="D5" s="31"/>
      <c r="E5" s="31"/>
      <c r="F5" s="31"/>
      <c r="G5" s="31"/>
      <c r="H5" s="31"/>
    </row>
    <row r="6" spans="1:18" ht="15.75">
      <c r="A6" s="33" t="s">
        <v>329</v>
      </c>
      <c r="B6" s="34"/>
      <c r="C6" s="31"/>
      <c r="D6" s="31"/>
      <c r="E6" s="31"/>
      <c r="F6" s="31"/>
      <c r="G6" s="31"/>
      <c r="H6" s="31"/>
    </row>
    <row r="7" spans="1:18" ht="11.25" customHeight="1">
      <c r="A7" s="3"/>
      <c r="B7" s="4"/>
    </row>
    <row r="8" spans="1:18">
      <c r="A8" s="30" t="s">
        <v>512</v>
      </c>
      <c r="L8" s="31" t="s">
        <v>504</v>
      </c>
      <c r="N8" s="139">
        <f>P100</f>
        <v>0</v>
      </c>
      <c r="O8" s="139"/>
    </row>
    <row r="9" spans="1:18" ht="25.5" customHeight="1">
      <c r="A9" s="3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8" s="10" customFormat="1" ht="13.5" customHeight="1">
      <c r="A10" s="5" t="s">
        <v>1</v>
      </c>
      <c r="B10" s="6" t="s">
        <v>2</v>
      </c>
      <c r="C10" s="7" t="s">
        <v>3</v>
      </c>
      <c r="D10" s="134" t="s">
        <v>4</v>
      </c>
      <c r="E10" s="134" t="s">
        <v>5</v>
      </c>
      <c r="F10" s="136" t="s">
        <v>6</v>
      </c>
      <c r="G10" s="137"/>
      <c r="H10" s="137"/>
      <c r="I10" s="137"/>
      <c r="J10" s="137"/>
      <c r="K10" s="138"/>
      <c r="L10" s="136" t="s">
        <v>7</v>
      </c>
      <c r="M10" s="137"/>
      <c r="N10" s="137"/>
      <c r="O10" s="137"/>
      <c r="P10" s="138"/>
      <c r="Q10" s="9"/>
      <c r="R10" s="9"/>
    </row>
    <row r="11" spans="1:18" s="10" customFormat="1" ht="38.25" customHeight="1">
      <c r="A11" s="11" t="s">
        <v>8</v>
      </c>
      <c r="B11" s="12"/>
      <c r="C11" s="13" t="s">
        <v>9</v>
      </c>
      <c r="D11" s="135"/>
      <c r="E11" s="135"/>
      <c r="F11" s="8" t="s">
        <v>10</v>
      </c>
      <c r="G11" s="8" t="s">
        <v>11</v>
      </c>
      <c r="H11" s="8" t="s">
        <v>12</v>
      </c>
      <c r="I11" s="8" t="s">
        <v>13</v>
      </c>
      <c r="J11" s="8" t="s">
        <v>14</v>
      </c>
      <c r="K11" s="8" t="s">
        <v>15</v>
      </c>
      <c r="L11" s="8" t="s">
        <v>16</v>
      </c>
      <c r="M11" s="8" t="s">
        <v>12</v>
      </c>
      <c r="N11" s="8" t="s">
        <v>13</v>
      </c>
      <c r="O11" s="8" t="s">
        <v>14</v>
      </c>
      <c r="P11" s="8" t="s">
        <v>17</v>
      </c>
    </row>
    <row r="12" spans="1:18" s="10" customFormat="1" ht="10.5" customHeight="1">
      <c r="A12" s="14">
        <v>1</v>
      </c>
      <c r="B12" s="73">
        <v>2</v>
      </c>
      <c r="C12" s="73">
        <v>3</v>
      </c>
      <c r="D12" s="73">
        <v>4</v>
      </c>
      <c r="E12" s="73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  <c r="N12" s="14">
        <v>14</v>
      </c>
      <c r="O12" s="14">
        <v>15</v>
      </c>
      <c r="P12" s="14">
        <v>16</v>
      </c>
    </row>
    <row r="13" spans="1:18" s="17" customFormat="1">
      <c r="A13" s="65"/>
      <c r="B13" s="98"/>
      <c r="C13" s="101" t="s">
        <v>434</v>
      </c>
      <c r="D13" s="98"/>
      <c r="E13" s="98"/>
      <c r="F13" s="94"/>
      <c r="G13" s="100"/>
      <c r="H13" s="100"/>
      <c r="I13" s="100"/>
      <c r="J13" s="100"/>
      <c r="K13" s="59"/>
      <c r="L13" s="59"/>
      <c r="M13" s="59"/>
      <c r="N13" s="59"/>
      <c r="O13" s="59"/>
      <c r="P13" s="59"/>
    </row>
    <row r="14" spans="1:18" s="17" customFormat="1">
      <c r="A14" s="65">
        <v>1</v>
      </c>
      <c r="B14" s="98"/>
      <c r="C14" s="99" t="s">
        <v>446</v>
      </c>
      <c r="D14" s="98" t="s">
        <v>437</v>
      </c>
      <c r="E14" s="105">
        <f>15*17*0.9</f>
        <v>230</v>
      </c>
      <c r="F14" s="94"/>
      <c r="G14" s="100"/>
      <c r="H14" s="100"/>
      <c r="I14" s="100"/>
      <c r="J14" s="100"/>
      <c r="K14" s="59"/>
      <c r="L14" s="59"/>
      <c r="M14" s="59"/>
      <c r="N14" s="59"/>
      <c r="O14" s="59"/>
      <c r="P14" s="59"/>
    </row>
    <row r="15" spans="1:18" s="17" customFormat="1">
      <c r="A15" s="65">
        <v>2</v>
      </c>
      <c r="B15" s="98"/>
      <c r="C15" s="99" t="s">
        <v>498</v>
      </c>
      <c r="D15" s="98" t="s">
        <v>437</v>
      </c>
      <c r="E15" s="105">
        <f>E14-E18-E21-E17</f>
        <v>191</v>
      </c>
      <c r="F15" s="94"/>
      <c r="G15" s="100"/>
      <c r="H15" s="100"/>
      <c r="I15" s="100"/>
      <c r="J15" s="100"/>
      <c r="K15" s="59"/>
      <c r="L15" s="59"/>
      <c r="M15" s="59"/>
      <c r="N15" s="59"/>
      <c r="O15" s="59"/>
      <c r="P15" s="59"/>
    </row>
    <row r="16" spans="1:18" s="17" customFormat="1">
      <c r="A16" s="65"/>
      <c r="B16" s="98"/>
      <c r="C16" s="101" t="s">
        <v>435</v>
      </c>
      <c r="D16" s="98"/>
      <c r="E16" s="98"/>
      <c r="F16" s="94"/>
      <c r="G16" s="100"/>
      <c r="H16" s="100"/>
      <c r="I16" s="100"/>
      <c r="J16" s="100"/>
      <c r="K16" s="59"/>
      <c r="L16" s="59"/>
      <c r="M16" s="59"/>
      <c r="N16" s="59"/>
      <c r="O16" s="59"/>
      <c r="P16" s="59"/>
    </row>
    <row r="17" spans="1:16" s="17" customFormat="1">
      <c r="A17" s="65">
        <v>3</v>
      </c>
      <c r="B17" s="98"/>
      <c r="C17" s="99" t="s">
        <v>436</v>
      </c>
      <c r="D17" s="98" t="s">
        <v>437</v>
      </c>
      <c r="E17" s="98">
        <v>5</v>
      </c>
      <c r="F17" s="94"/>
      <c r="G17" s="100"/>
      <c r="H17" s="100"/>
      <c r="I17" s="100"/>
      <c r="J17" s="100"/>
      <c r="K17" s="59"/>
      <c r="L17" s="59"/>
      <c r="M17" s="59"/>
      <c r="N17" s="59"/>
      <c r="O17" s="59"/>
      <c r="P17" s="59"/>
    </row>
    <row r="18" spans="1:16" s="17" customFormat="1" ht="38.25">
      <c r="A18" s="65">
        <v>4</v>
      </c>
      <c r="B18" s="98"/>
      <c r="C18" s="99" t="s">
        <v>438</v>
      </c>
      <c r="D18" s="98" t="s">
        <v>437</v>
      </c>
      <c r="E18" s="98">
        <v>28</v>
      </c>
      <c r="F18" s="94"/>
      <c r="G18" s="100"/>
      <c r="H18" s="100"/>
      <c r="I18" s="100"/>
      <c r="J18" s="100"/>
      <c r="K18" s="59"/>
      <c r="L18" s="59"/>
      <c r="M18" s="59"/>
      <c r="N18" s="59"/>
      <c r="O18" s="59"/>
      <c r="P18" s="59"/>
    </row>
    <row r="19" spans="1:16" s="17" customFormat="1" ht="25.5">
      <c r="A19" s="65">
        <v>5</v>
      </c>
      <c r="B19" s="98"/>
      <c r="C19" s="99" t="s">
        <v>441</v>
      </c>
      <c r="D19" s="98" t="s">
        <v>440</v>
      </c>
      <c r="E19" s="98">
        <v>1031.2</v>
      </c>
      <c r="F19" s="94"/>
      <c r="G19" s="100"/>
      <c r="H19" s="100"/>
      <c r="I19" s="100"/>
      <c r="J19" s="100"/>
      <c r="K19" s="59"/>
      <c r="L19" s="59"/>
      <c r="M19" s="59"/>
      <c r="N19" s="59"/>
      <c r="O19" s="59"/>
      <c r="P19" s="59"/>
    </row>
    <row r="20" spans="1:16" s="17" customFormat="1">
      <c r="A20" s="65">
        <v>6</v>
      </c>
      <c r="B20" s="98"/>
      <c r="C20" s="99" t="s">
        <v>439</v>
      </c>
      <c r="D20" s="98" t="s">
        <v>294</v>
      </c>
      <c r="E20" s="98">
        <v>20</v>
      </c>
      <c r="F20" s="94"/>
      <c r="G20" s="100"/>
      <c r="H20" s="100"/>
      <c r="I20" s="100"/>
      <c r="J20" s="100"/>
      <c r="K20" s="59"/>
      <c r="L20" s="59"/>
      <c r="M20" s="59"/>
      <c r="N20" s="59"/>
      <c r="O20" s="59"/>
      <c r="P20" s="59"/>
    </row>
    <row r="21" spans="1:16" s="17" customFormat="1" ht="25.5">
      <c r="A21" s="65">
        <v>7</v>
      </c>
      <c r="B21" s="98"/>
      <c r="C21" s="99" t="s">
        <v>442</v>
      </c>
      <c r="D21" s="98" t="s">
        <v>437</v>
      </c>
      <c r="E21" s="98">
        <v>6</v>
      </c>
      <c r="F21" s="94"/>
      <c r="G21" s="100"/>
      <c r="H21" s="100"/>
      <c r="I21" s="100"/>
      <c r="J21" s="100"/>
      <c r="K21" s="59"/>
      <c r="L21" s="59"/>
      <c r="M21" s="59"/>
      <c r="N21" s="59"/>
      <c r="O21" s="59"/>
      <c r="P21" s="59"/>
    </row>
    <row r="22" spans="1:16" s="17" customFormat="1">
      <c r="A22" s="65">
        <v>8</v>
      </c>
      <c r="B22" s="98"/>
      <c r="C22" s="99" t="s">
        <v>443</v>
      </c>
      <c r="D22" s="98" t="s">
        <v>440</v>
      </c>
      <c r="E22" s="98">
        <v>505.2</v>
      </c>
      <c r="F22" s="94"/>
      <c r="G22" s="100"/>
      <c r="H22" s="100"/>
      <c r="I22" s="100"/>
      <c r="J22" s="100"/>
      <c r="K22" s="59"/>
      <c r="L22" s="59"/>
      <c r="M22" s="59"/>
      <c r="N22" s="59"/>
      <c r="O22" s="59"/>
      <c r="P22" s="59"/>
    </row>
    <row r="23" spans="1:16" s="17" customFormat="1" ht="25.5">
      <c r="A23" s="65">
        <v>9</v>
      </c>
      <c r="B23" s="98"/>
      <c r="C23" s="99" t="s">
        <v>444</v>
      </c>
      <c r="D23" s="98" t="s">
        <v>429</v>
      </c>
      <c r="E23" s="98">
        <v>36</v>
      </c>
      <c r="F23" s="94"/>
      <c r="G23" s="100"/>
      <c r="H23" s="100"/>
      <c r="I23" s="100"/>
      <c r="J23" s="100"/>
      <c r="K23" s="59"/>
      <c r="L23" s="59"/>
      <c r="M23" s="59"/>
      <c r="N23" s="59"/>
      <c r="O23" s="59"/>
      <c r="P23" s="59"/>
    </row>
    <row r="24" spans="1:16" s="17" customFormat="1" ht="25.5">
      <c r="A24" s="65">
        <v>10</v>
      </c>
      <c r="B24" s="98"/>
      <c r="C24" s="99" t="s">
        <v>445</v>
      </c>
      <c r="D24" s="98" t="s">
        <v>429</v>
      </c>
      <c r="E24" s="98">
        <v>50</v>
      </c>
      <c r="F24" s="94"/>
      <c r="G24" s="100"/>
      <c r="H24" s="100"/>
      <c r="I24" s="100"/>
      <c r="J24" s="100"/>
      <c r="K24" s="59"/>
      <c r="L24" s="59"/>
      <c r="M24" s="59"/>
      <c r="N24" s="59"/>
      <c r="O24" s="59"/>
      <c r="P24" s="59"/>
    </row>
    <row r="25" spans="1:16" s="17" customFormat="1">
      <c r="A25" s="65">
        <v>11</v>
      </c>
      <c r="B25" s="98"/>
      <c r="C25" s="99" t="s">
        <v>497</v>
      </c>
      <c r="D25" s="98" t="s">
        <v>429</v>
      </c>
      <c r="E25" s="98">
        <v>36</v>
      </c>
      <c r="F25" s="94"/>
      <c r="G25" s="100"/>
      <c r="H25" s="100"/>
      <c r="I25" s="100"/>
      <c r="J25" s="100"/>
      <c r="K25" s="59"/>
      <c r="L25" s="59"/>
      <c r="M25" s="59"/>
      <c r="N25" s="59"/>
      <c r="O25" s="59"/>
      <c r="P25" s="59"/>
    </row>
    <row r="26" spans="1:16" s="17" customFormat="1">
      <c r="A26" s="65"/>
      <c r="B26" s="98"/>
      <c r="C26" s="101" t="s">
        <v>447</v>
      </c>
      <c r="D26" s="98"/>
      <c r="E26" s="98"/>
      <c r="F26" s="94"/>
      <c r="G26" s="100"/>
      <c r="H26" s="100"/>
      <c r="I26" s="100"/>
      <c r="J26" s="100"/>
      <c r="K26" s="59"/>
      <c r="L26" s="59"/>
      <c r="M26" s="59"/>
      <c r="N26" s="59"/>
      <c r="O26" s="59"/>
      <c r="P26" s="59"/>
    </row>
    <row r="27" spans="1:16" s="17" customFormat="1">
      <c r="A27" s="65">
        <v>12</v>
      </c>
      <c r="B27" s="98"/>
      <c r="C27" s="99" t="s">
        <v>448</v>
      </c>
      <c r="D27" s="98" t="s">
        <v>449</v>
      </c>
      <c r="E27" s="103">
        <f>(612+596+1075.44+919.44+788+74.6+68.6+280.8)/1000</f>
        <v>4.41</v>
      </c>
      <c r="F27" s="94"/>
      <c r="G27" s="100"/>
      <c r="H27" s="100"/>
      <c r="I27" s="100"/>
      <c r="J27" s="100"/>
      <c r="K27" s="59"/>
      <c r="L27" s="59"/>
      <c r="M27" s="59"/>
      <c r="N27" s="59"/>
      <c r="O27" s="59"/>
      <c r="P27" s="59"/>
    </row>
    <row r="28" spans="1:16" s="17" customFormat="1" ht="25.5">
      <c r="A28" s="65">
        <v>13</v>
      </c>
      <c r="B28" s="98"/>
      <c r="C28" s="99" t="s">
        <v>450</v>
      </c>
      <c r="D28" s="98" t="s">
        <v>449</v>
      </c>
      <c r="E28" s="103">
        <f>(2339.2+1189.6+1083.2+553.6+56+415.2+352)/1000</f>
        <v>5.99</v>
      </c>
      <c r="F28" s="94"/>
      <c r="G28" s="100"/>
      <c r="H28" s="100"/>
      <c r="I28" s="100"/>
      <c r="J28" s="100"/>
      <c r="K28" s="59"/>
      <c r="L28" s="59"/>
      <c r="M28" s="59"/>
      <c r="N28" s="59"/>
      <c r="O28" s="59"/>
      <c r="P28" s="59"/>
    </row>
    <row r="29" spans="1:16" s="17" customFormat="1" ht="25.5">
      <c r="A29" s="65">
        <v>14</v>
      </c>
      <c r="B29" s="98"/>
      <c r="C29" s="99" t="s">
        <v>451</v>
      </c>
      <c r="D29" s="98" t="s">
        <v>449</v>
      </c>
      <c r="E29" s="103">
        <f>2068.96/1000</f>
        <v>2.0699999999999998</v>
      </c>
      <c r="F29" s="94"/>
      <c r="G29" s="100"/>
      <c r="H29" s="100"/>
      <c r="I29" s="100"/>
      <c r="J29" s="100"/>
      <c r="K29" s="59"/>
      <c r="L29" s="59"/>
      <c r="M29" s="59"/>
      <c r="N29" s="59"/>
      <c r="O29" s="59"/>
      <c r="P29" s="59"/>
    </row>
    <row r="30" spans="1:16" s="17" customFormat="1">
      <c r="A30" s="65">
        <v>15</v>
      </c>
      <c r="B30" s="98"/>
      <c r="C30" s="99" t="s">
        <v>461</v>
      </c>
      <c r="D30" s="98" t="s">
        <v>449</v>
      </c>
      <c r="E30" s="103">
        <f>(236.4+148.6)/1000</f>
        <v>0.39</v>
      </c>
      <c r="F30" s="94"/>
      <c r="G30" s="100"/>
      <c r="H30" s="100"/>
      <c r="I30" s="100"/>
      <c r="J30" s="100"/>
      <c r="K30" s="59"/>
      <c r="L30" s="59"/>
      <c r="M30" s="59"/>
      <c r="N30" s="59"/>
      <c r="O30" s="59"/>
      <c r="P30" s="59"/>
    </row>
    <row r="31" spans="1:16" s="17" customFormat="1" ht="25.5">
      <c r="A31" s="65">
        <v>16</v>
      </c>
      <c r="B31" s="98"/>
      <c r="C31" s="99" t="s">
        <v>462</v>
      </c>
      <c r="D31" s="98" t="s">
        <v>449</v>
      </c>
      <c r="E31" s="103">
        <v>12.86</v>
      </c>
      <c r="F31" s="94"/>
      <c r="G31" s="100"/>
      <c r="H31" s="100"/>
      <c r="I31" s="100"/>
      <c r="J31" s="100"/>
      <c r="K31" s="59"/>
      <c r="L31" s="59"/>
      <c r="M31" s="59"/>
      <c r="N31" s="59"/>
      <c r="O31" s="59"/>
      <c r="P31" s="59"/>
    </row>
    <row r="32" spans="1:16" s="17" customFormat="1">
      <c r="A32" s="65"/>
      <c r="B32" s="98"/>
      <c r="C32" s="101" t="s">
        <v>452</v>
      </c>
      <c r="D32" s="98"/>
      <c r="E32" s="103"/>
      <c r="F32" s="94"/>
      <c r="G32" s="100"/>
      <c r="H32" s="100"/>
      <c r="I32" s="100"/>
      <c r="J32" s="100"/>
      <c r="K32" s="59"/>
      <c r="L32" s="59"/>
      <c r="M32" s="59"/>
      <c r="N32" s="59"/>
      <c r="O32" s="59"/>
      <c r="P32" s="59"/>
    </row>
    <row r="33" spans="1:16" s="17" customFormat="1" ht="25.5">
      <c r="A33" s="65">
        <v>17</v>
      </c>
      <c r="B33" s="98"/>
      <c r="C33" s="99" t="s">
        <v>453</v>
      </c>
      <c r="D33" s="98" t="s">
        <v>429</v>
      </c>
      <c r="E33" s="103">
        <v>203</v>
      </c>
      <c r="F33" s="94"/>
      <c r="G33" s="100"/>
      <c r="H33" s="100"/>
      <c r="I33" s="100"/>
      <c r="J33" s="100"/>
      <c r="K33" s="59"/>
      <c r="L33" s="59"/>
      <c r="M33" s="59"/>
      <c r="N33" s="59"/>
      <c r="O33" s="59"/>
      <c r="P33" s="59"/>
    </row>
    <row r="34" spans="1:16" s="17" customFormat="1">
      <c r="A34" s="65"/>
      <c r="B34" s="98"/>
      <c r="C34" s="99" t="s">
        <v>454</v>
      </c>
      <c r="D34" s="98" t="s">
        <v>87</v>
      </c>
      <c r="E34" s="103">
        <v>45</v>
      </c>
      <c r="F34" s="94"/>
      <c r="G34" s="100"/>
      <c r="H34" s="100"/>
      <c r="I34" s="100"/>
      <c r="J34" s="100"/>
      <c r="K34" s="59"/>
      <c r="L34" s="59"/>
      <c r="M34" s="59"/>
      <c r="N34" s="59"/>
      <c r="O34" s="59"/>
      <c r="P34" s="59"/>
    </row>
    <row r="35" spans="1:16" s="17" customFormat="1" ht="25.5">
      <c r="A35" s="65"/>
      <c r="B35" s="98"/>
      <c r="C35" s="99" t="s">
        <v>455</v>
      </c>
      <c r="D35" s="98" t="s">
        <v>294</v>
      </c>
      <c r="E35" s="103">
        <v>95</v>
      </c>
      <c r="F35" s="94"/>
      <c r="G35" s="100"/>
      <c r="H35" s="100"/>
      <c r="I35" s="100"/>
      <c r="J35" s="100"/>
      <c r="K35" s="59"/>
      <c r="L35" s="59"/>
      <c r="M35" s="59"/>
      <c r="N35" s="59"/>
      <c r="O35" s="59"/>
      <c r="P35" s="59"/>
    </row>
    <row r="36" spans="1:16" s="17" customFormat="1" ht="25.5">
      <c r="A36" s="65">
        <v>18</v>
      </c>
      <c r="B36" s="98"/>
      <c r="C36" s="99" t="s">
        <v>456</v>
      </c>
      <c r="D36" s="98" t="s">
        <v>437</v>
      </c>
      <c r="E36" s="103">
        <v>33</v>
      </c>
      <c r="F36" s="94"/>
      <c r="G36" s="100"/>
      <c r="H36" s="100"/>
      <c r="I36" s="100"/>
      <c r="J36" s="100"/>
      <c r="K36" s="59"/>
      <c r="L36" s="59"/>
      <c r="M36" s="59"/>
      <c r="N36" s="59"/>
      <c r="O36" s="59"/>
      <c r="P36" s="59"/>
    </row>
    <row r="37" spans="1:16" s="17" customFormat="1">
      <c r="A37" s="65">
        <v>19</v>
      </c>
      <c r="B37" s="98"/>
      <c r="C37" s="99" t="s">
        <v>457</v>
      </c>
      <c r="D37" s="98" t="s">
        <v>449</v>
      </c>
      <c r="E37" s="98">
        <f>2976/1000</f>
        <v>2.976</v>
      </c>
      <c r="F37" s="94"/>
      <c r="G37" s="100"/>
      <c r="H37" s="100"/>
      <c r="I37" s="100"/>
      <c r="J37" s="100"/>
      <c r="K37" s="59"/>
      <c r="L37" s="59"/>
      <c r="M37" s="59"/>
      <c r="N37" s="59"/>
      <c r="O37" s="59"/>
      <c r="P37" s="59"/>
    </row>
    <row r="38" spans="1:16" s="17" customFormat="1">
      <c r="A38" s="65"/>
      <c r="B38" s="98"/>
      <c r="C38" s="99" t="s">
        <v>460</v>
      </c>
      <c r="D38" s="98" t="s">
        <v>440</v>
      </c>
      <c r="E38" s="98">
        <v>320</v>
      </c>
      <c r="F38" s="94"/>
      <c r="G38" s="100"/>
      <c r="H38" s="100"/>
      <c r="I38" s="100"/>
      <c r="J38" s="100"/>
      <c r="K38" s="59"/>
      <c r="L38" s="59"/>
      <c r="M38" s="59"/>
      <c r="N38" s="59"/>
      <c r="O38" s="59"/>
      <c r="P38" s="59"/>
    </row>
    <row r="39" spans="1:16" s="17" customFormat="1">
      <c r="A39" s="65"/>
      <c r="B39" s="98"/>
      <c r="C39" s="99" t="s">
        <v>458</v>
      </c>
      <c r="D39" s="98" t="s">
        <v>440</v>
      </c>
      <c r="E39" s="98">
        <v>1246</v>
      </c>
      <c r="F39" s="94"/>
      <c r="G39" s="100"/>
      <c r="H39" s="100"/>
      <c r="I39" s="100"/>
      <c r="J39" s="100"/>
      <c r="K39" s="59"/>
      <c r="L39" s="59"/>
      <c r="M39" s="59"/>
      <c r="N39" s="59"/>
      <c r="O39" s="59"/>
      <c r="P39" s="59"/>
    </row>
    <row r="40" spans="1:16" s="17" customFormat="1">
      <c r="A40" s="65"/>
      <c r="B40" s="98"/>
      <c r="C40" s="99" t="s">
        <v>459</v>
      </c>
      <c r="D40" s="98" t="s">
        <v>440</v>
      </c>
      <c r="E40" s="98">
        <f>1300+110</f>
        <v>1410</v>
      </c>
      <c r="F40" s="94"/>
      <c r="G40" s="100"/>
      <c r="H40" s="100"/>
      <c r="I40" s="100"/>
      <c r="J40" s="100"/>
      <c r="K40" s="59"/>
      <c r="L40" s="59"/>
      <c r="M40" s="59"/>
      <c r="N40" s="59"/>
      <c r="O40" s="59"/>
      <c r="P40" s="59"/>
    </row>
    <row r="41" spans="1:16" s="17" customFormat="1">
      <c r="A41" s="65"/>
      <c r="B41" s="98"/>
      <c r="C41" s="101" t="s">
        <v>463</v>
      </c>
      <c r="D41" s="98"/>
      <c r="E41" s="98"/>
      <c r="F41" s="94"/>
      <c r="G41" s="100"/>
      <c r="H41" s="100"/>
      <c r="I41" s="100"/>
      <c r="J41" s="100"/>
      <c r="K41" s="59"/>
      <c r="L41" s="59"/>
      <c r="M41" s="59"/>
      <c r="N41" s="59"/>
      <c r="O41" s="59"/>
      <c r="P41" s="59"/>
    </row>
    <row r="42" spans="1:16" s="17" customFormat="1" ht="25.5">
      <c r="A42" s="65">
        <v>20</v>
      </c>
      <c r="B42" s="98"/>
      <c r="C42" s="99" t="s">
        <v>471</v>
      </c>
      <c r="D42" s="98" t="s">
        <v>429</v>
      </c>
      <c r="E42" s="98">
        <v>275</v>
      </c>
      <c r="F42" s="94"/>
      <c r="G42" s="100"/>
      <c r="H42" s="100"/>
      <c r="I42" s="100"/>
      <c r="J42" s="100"/>
      <c r="K42" s="59"/>
      <c r="L42" s="59"/>
      <c r="M42" s="59"/>
      <c r="N42" s="59"/>
      <c r="O42" s="59"/>
      <c r="P42" s="59"/>
    </row>
    <row r="43" spans="1:16" s="17" customFormat="1" ht="25.5">
      <c r="A43" s="65"/>
      <c r="B43" s="98"/>
      <c r="C43" s="99" t="s">
        <v>472</v>
      </c>
      <c r="D43" s="98" t="s">
        <v>87</v>
      </c>
      <c r="E43" s="98">
        <v>87</v>
      </c>
      <c r="F43" s="94"/>
      <c r="G43" s="100"/>
      <c r="H43" s="100"/>
      <c r="I43" s="100"/>
      <c r="J43" s="100"/>
      <c r="K43" s="59"/>
      <c r="L43" s="59"/>
      <c r="M43" s="59"/>
      <c r="N43" s="59"/>
      <c r="O43" s="59"/>
      <c r="P43" s="59"/>
    </row>
    <row r="44" spans="1:16" s="17" customFormat="1" ht="25.5">
      <c r="A44" s="65">
        <v>21</v>
      </c>
      <c r="B44" s="98"/>
      <c r="C44" s="99" t="s">
        <v>464</v>
      </c>
      <c r="D44" s="98" t="s">
        <v>429</v>
      </c>
      <c r="E44" s="98">
        <v>193</v>
      </c>
      <c r="F44" s="94"/>
      <c r="G44" s="100"/>
      <c r="H44" s="100"/>
      <c r="I44" s="100"/>
      <c r="J44" s="100"/>
      <c r="K44" s="59"/>
      <c r="L44" s="59"/>
      <c r="M44" s="59"/>
      <c r="N44" s="59"/>
      <c r="O44" s="59"/>
      <c r="P44" s="59"/>
    </row>
    <row r="45" spans="1:16" s="17" customFormat="1" ht="25.5">
      <c r="A45" s="65"/>
      <c r="B45" s="98"/>
      <c r="C45" s="99" t="s">
        <v>474</v>
      </c>
      <c r="D45" s="98" t="s">
        <v>87</v>
      </c>
      <c r="E45" s="98">
        <v>128</v>
      </c>
      <c r="F45" s="94"/>
      <c r="G45" s="100"/>
      <c r="H45" s="100"/>
      <c r="I45" s="100"/>
      <c r="J45" s="100"/>
      <c r="K45" s="59"/>
      <c r="L45" s="59"/>
      <c r="M45" s="59"/>
      <c r="N45" s="59"/>
      <c r="O45" s="59"/>
      <c r="P45" s="59"/>
    </row>
    <row r="46" spans="1:16" s="17" customFormat="1" ht="25.5">
      <c r="A46" s="65">
        <v>22</v>
      </c>
      <c r="B46" s="98"/>
      <c r="C46" s="99" t="s">
        <v>465</v>
      </c>
      <c r="D46" s="98" t="s">
        <v>429</v>
      </c>
      <c r="E46" s="98">
        <v>160</v>
      </c>
      <c r="F46" s="94"/>
      <c r="G46" s="100"/>
      <c r="H46" s="100"/>
      <c r="I46" s="100"/>
      <c r="J46" s="100"/>
      <c r="K46" s="59"/>
      <c r="L46" s="59"/>
      <c r="M46" s="59"/>
      <c r="N46" s="59"/>
      <c r="O46" s="59"/>
      <c r="P46" s="59"/>
    </row>
    <row r="47" spans="1:16" s="17" customFormat="1" ht="25.5">
      <c r="A47" s="65"/>
      <c r="B47" s="98"/>
      <c r="C47" s="99" t="s">
        <v>473</v>
      </c>
      <c r="D47" s="98" t="s">
        <v>87</v>
      </c>
      <c r="E47" s="98">
        <v>115</v>
      </c>
      <c r="F47" s="94"/>
      <c r="G47" s="100"/>
      <c r="H47" s="100"/>
      <c r="I47" s="100"/>
      <c r="J47" s="100"/>
      <c r="K47" s="59"/>
      <c r="L47" s="59"/>
      <c r="M47" s="59"/>
      <c r="N47" s="59"/>
      <c r="O47" s="59"/>
      <c r="P47" s="59"/>
    </row>
    <row r="48" spans="1:16" s="17" customFormat="1">
      <c r="A48" s="65">
        <v>23</v>
      </c>
      <c r="B48" s="98"/>
      <c r="C48" s="99" t="s">
        <v>475</v>
      </c>
      <c r="D48" s="98" t="s">
        <v>87</v>
      </c>
      <c r="E48" s="98">
        <v>319</v>
      </c>
      <c r="F48" s="94"/>
      <c r="G48" s="100"/>
      <c r="H48" s="100"/>
      <c r="I48" s="100"/>
      <c r="J48" s="100"/>
      <c r="K48" s="59"/>
      <c r="L48" s="59"/>
      <c r="M48" s="59"/>
      <c r="N48" s="59"/>
      <c r="O48" s="59"/>
      <c r="P48" s="59"/>
    </row>
    <row r="49" spans="1:16" s="17" customFormat="1">
      <c r="A49" s="65"/>
      <c r="B49" s="98"/>
      <c r="C49" s="101" t="s">
        <v>466</v>
      </c>
      <c r="D49" s="98"/>
      <c r="E49" s="98"/>
      <c r="F49" s="94"/>
      <c r="G49" s="100"/>
      <c r="H49" s="100"/>
      <c r="I49" s="100"/>
      <c r="J49" s="100"/>
      <c r="K49" s="59"/>
      <c r="L49" s="59"/>
      <c r="M49" s="59"/>
      <c r="N49" s="59"/>
      <c r="O49" s="59"/>
      <c r="P49" s="59"/>
    </row>
    <row r="50" spans="1:16" s="17" customFormat="1">
      <c r="A50" s="65">
        <v>24</v>
      </c>
      <c r="B50" s="98"/>
      <c r="C50" s="99" t="s">
        <v>482</v>
      </c>
      <c r="D50" s="98" t="s">
        <v>87</v>
      </c>
      <c r="E50" s="98">
        <v>252</v>
      </c>
      <c r="F50" s="94"/>
      <c r="G50" s="100"/>
      <c r="H50" s="100"/>
      <c r="I50" s="100"/>
      <c r="J50" s="100"/>
      <c r="K50" s="59"/>
      <c r="L50" s="59"/>
      <c r="M50" s="59"/>
      <c r="N50" s="59"/>
      <c r="O50" s="59"/>
      <c r="P50" s="59"/>
    </row>
    <row r="51" spans="1:16" s="17" customFormat="1" ht="38.25">
      <c r="A51" s="65">
        <v>25</v>
      </c>
      <c r="B51" s="98"/>
      <c r="C51" s="106" t="s">
        <v>533</v>
      </c>
      <c r="D51" s="98" t="s">
        <v>429</v>
      </c>
      <c r="E51" s="116">
        <v>229</v>
      </c>
      <c r="F51" s="94"/>
      <c r="G51" s="100"/>
      <c r="H51" s="100"/>
      <c r="I51" s="100"/>
      <c r="J51" s="100"/>
      <c r="K51" s="59"/>
      <c r="L51" s="59"/>
      <c r="M51" s="59"/>
      <c r="N51" s="59"/>
      <c r="O51" s="59"/>
      <c r="P51" s="59"/>
    </row>
    <row r="52" spans="1:16" s="17" customFormat="1">
      <c r="A52" s="65"/>
      <c r="B52" s="98"/>
      <c r="C52" s="99" t="s">
        <v>476</v>
      </c>
      <c r="D52" s="98" t="s">
        <v>87</v>
      </c>
      <c r="E52" s="104">
        <v>43.5</v>
      </c>
      <c r="F52" s="94"/>
      <c r="G52" s="100"/>
      <c r="H52" s="100"/>
      <c r="I52" s="100"/>
      <c r="J52" s="100"/>
      <c r="K52" s="59"/>
      <c r="L52" s="59"/>
      <c r="M52" s="59"/>
      <c r="N52" s="59"/>
      <c r="O52" s="59"/>
      <c r="P52" s="59"/>
    </row>
    <row r="53" spans="1:16" s="17" customFormat="1" ht="25.5">
      <c r="A53" s="65"/>
      <c r="B53" s="98"/>
      <c r="C53" s="99" t="s">
        <v>477</v>
      </c>
      <c r="D53" s="98" t="s">
        <v>429</v>
      </c>
      <c r="E53" s="104">
        <f>0.52+0.58+0.32</f>
        <v>1.42</v>
      </c>
      <c r="F53" s="94"/>
      <c r="G53" s="100"/>
      <c r="H53" s="100"/>
      <c r="I53" s="100"/>
      <c r="J53" s="100"/>
      <c r="K53" s="59"/>
      <c r="L53" s="59"/>
      <c r="M53" s="59"/>
      <c r="N53" s="59"/>
      <c r="O53" s="59"/>
      <c r="P53" s="59"/>
    </row>
    <row r="54" spans="1:16" s="17" customFormat="1">
      <c r="A54" s="65"/>
      <c r="B54" s="98"/>
      <c r="C54" s="99" t="s">
        <v>478</v>
      </c>
      <c r="D54" s="98" t="s">
        <v>87</v>
      </c>
      <c r="E54" s="104">
        <f>29+16</f>
        <v>45</v>
      </c>
      <c r="F54" s="94"/>
      <c r="G54" s="100"/>
      <c r="H54" s="100"/>
      <c r="I54" s="100"/>
      <c r="J54" s="100"/>
      <c r="K54" s="59"/>
      <c r="L54" s="59"/>
      <c r="M54" s="59"/>
      <c r="N54" s="59"/>
      <c r="O54" s="59"/>
      <c r="P54" s="59"/>
    </row>
    <row r="55" spans="1:16" s="17" customFormat="1" ht="25.5">
      <c r="A55" s="65">
        <v>26</v>
      </c>
      <c r="B55" s="98"/>
      <c r="C55" s="99" t="s">
        <v>481</v>
      </c>
      <c r="D55" s="98" t="s">
        <v>429</v>
      </c>
      <c r="E55" s="104">
        <v>7</v>
      </c>
      <c r="F55" s="94"/>
      <c r="G55" s="100"/>
      <c r="H55" s="100"/>
      <c r="I55" s="100"/>
      <c r="J55" s="100"/>
      <c r="K55" s="59"/>
      <c r="L55" s="59"/>
      <c r="M55" s="59"/>
      <c r="N55" s="59"/>
      <c r="O55" s="59"/>
      <c r="P55" s="59"/>
    </row>
    <row r="56" spans="1:16" s="17" customFormat="1" ht="25.5">
      <c r="A56" s="65">
        <v>27</v>
      </c>
      <c r="B56" s="98"/>
      <c r="C56" s="99" t="s">
        <v>467</v>
      </c>
      <c r="D56" s="98" t="s">
        <v>87</v>
      </c>
      <c r="E56" s="98">
        <f>16</f>
        <v>16</v>
      </c>
      <c r="F56" s="94"/>
      <c r="G56" s="100"/>
      <c r="H56" s="100"/>
      <c r="I56" s="100"/>
      <c r="J56" s="100"/>
      <c r="K56" s="59"/>
      <c r="L56" s="59"/>
      <c r="M56" s="59"/>
      <c r="N56" s="59"/>
      <c r="O56" s="59"/>
      <c r="P56" s="59"/>
    </row>
    <row r="57" spans="1:16" s="17" customFormat="1" ht="25.5">
      <c r="A57" s="65">
        <v>28</v>
      </c>
      <c r="B57" s="98"/>
      <c r="C57" s="99" t="s">
        <v>468</v>
      </c>
      <c r="D57" s="98" t="s">
        <v>87</v>
      </c>
      <c r="E57" s="98">
        <v>9</v>
      </c>
      <c r="F57" s="94"/>
      <c r="G57" s="100"/>
      <c r="H57" s="100"/>
      <c r="I57" s="100"/>
      <c r="J57" s="100"/>
      <c r="K57" s="59"/>
      <c r="L57" s="59"/>
      <c r="M57" s="59"/>
      <c r="N57" s="59"/>
      <c r="O57" s="59"/>
      <c r="P57" s="59"/>
    </row>
    <row r="58" spans="1:16" s="17" customFormat="1" ht="25.5">
      <c r="A58" s="65">
        <v>29</v>
      </c>
      <c r="B58" s="98"/>
      <c r="C58" s="99" t="s">
        <v>479</v>
      </c>
      <c r="D58" s="98" t="s">
        <v>87</v>
      </c>
      <c r="E58" s="98">
        <v>2.7</v>
      </c>
      <c r="F58" s="94"/>
      <c r="G58" s="100"/>
      <c r="H58" s="100"/>
      <c r="I58" s="100"/>
      <c r="J58" s="100"/>
      <c r="K58" s="59"/>
      <c r="L58" s="59"/>
      <c r="M58" s="59"/>
      <c r="N58" s="59"/>
      <c r="O58" s="59"/>
      <c r="P58" s="59"/>
    </row>
    <row r="59" spans="1:16" s="17" customFormat="1" ht="25.5">
      <c r="A59" s="65">
        <v>30</v>
      </c>
      <c r="B59" s="98"/>
      <c r="C59" s="99" t="s">
        <v>480</v>
      </c>
      <c r="D59" s="98" t="s">
        <v>87</v>
      </c>
      <c r="E59" s="98">
        <v>2.9</v>
      </c>
      <c r="F59" s="94"/>
      <c r="G59" s="100"/>
      <c r="H59" s="100"/>
      <c r="I59" s="100"/>
      <c r="J59" s="100"/>
      <c r="K59" s="59"/>
      <c r="L59" s="59"/>
      <c r="M59" s="59"/>
      <c r="N59" s="59"/>
      <c r="O59" s="59"/>
      <c r="P59" s="59"/>
    </row>
    <row r="60" spans="1:16" s="17" customFormat="1">
      <c r="A60" s="65"/>
      <c r="B60" s="98"/>
      <c r="C60" s="101" t="s">
        <v>418</v>
      </c>
      <c r="D60" s="98"/>
      <c r="E60" s="98"/>
      <c r="F60" s="94"/>
      <c r="G60" s="100"/>
      <c r="H60" s="100"/>
      <c r="I60" s="100"/>
      <c r="J60" s="100"/>
      <c r="K60" s="59"/>
      <c r="L60" s="59"/>
      <c r="M60" s="59"/>
      <c r="N60" s="59"/>
      <c r="O60" s="59"/>
      <c r="P60" s="59"/>
    </row>
    <row r="61" spans="1:16" s="17" customFormat="1" ht="25.5">
      <c r="A61" s="65">
        <v>31</v>
      </c>
      <c r="B61" s="98"/>
      <c r="C61" s="99" t="s">
        <v>421</v>
      </c>
      <c r="D61" s="98" t="s">
        <v>294</v>
      </c>
      <c r="E61" s="98">
        <v>1</v>
      </c>
      <c r="F61" s="94"/>
      <c r="G61" s="100"/>
      <c r="H61" s="100"/>
      <c r="I61" s="100"/>
      <c r="J61" s="100"/>
      <c r="K61" s="59"/>
      <c r="L61" s="59"/>
      <c r="M61" s="59"/>
      <c r="N61" s="59"/>
      <c r="O61" s="59"/>
      <c r="P61" s="59"/>
    </row>
    <row r="62" spans="1:16" s="17" customFormat="1" ht="25.5">
      <c r="A62" s="65">
        <v>32</v>
      </c>
      <c r="B62" s="98"/>
      <c r="C62" s="99" t="s">
        <v>425</v>
      </c>
      <c r="D62" s="98" t="s">
        <v>294</v>
      </c>
      <c r="E62" s="98">
        <v>1</v>
      </c>
      <c r="F62" s="94"/>
      <c r="G62" s="100"/>
      <c r="H62" s="100"/>
      <c r="I62" s="100"/>
      <c r="J62" s="100"/>
      <c r="K62" s="59"/>
      <c r="L62" s="59"/>
      <c r="M62" s="59"/>
      <c r="N62" s="59"/>
      <c r="O62" s="59"/>
      <c r="P62" s="59"/>
    </row>
    <row r="63" spans="1:16" s="17" customFormat="1">
      <c r="A63" s="65">
        <v>33</v>
      </c>
      <c r="B63" s="98"/>
      <c r="C63" s="99" t="s">
        <v>420</v>
      </c>
      <c r="D63" s="98" t="s">
        <v>294</v>
      </c>
      <c r="E63" s="98">
        <v>2</v>
      </c>
      <c r="F63" s="94"/>
      <c r="G63" s="100"/>
      <c r="H63" s="100"/>
      <c r="I63" s="100"/>
      <c r="J63" s="100"/>
      <c r="K63" s="59"/>
      <c r="L63" s="59"/>
      <c r="M63" s="59"/>
      <c r="N63" s="59"/>
      <c r="O63" s="59"/>
      <c r="P63" s="59"/>
    </row>
    <row r="64" spans="1:16" s="17" customFormat="1">
      <c r="A64" s="65">
        <v>34</v>
      </c>
      <c r="B64" s="98"/>
      <c r="C64" s="99" t="s">
        <v>419</v>
      </c>
      <c r="D64" s="98" t="s">
        <v>294</v>
      </c>
      <c r="E64" s="98">
        <v>1</v>
      </c>
      <c r="F64" s="94"/>
      <c r="G64" s="100"/>
      <c r="H64" s="100"/>
      <c r="I64" s="100"/>
      <c r="J64" s="100"/>
      <c r="K64" s="59"/>
      <c r="L64" s="59"/>
      <c r="M64" s="59"/>
      <c r="N64" s="59"/>
      <c r="O64" s="59"/>
      <c r="P64" s="59"/>
    </row>
    <row r="65" spans="1:16" s="17" customFormat="1">
      <c r="A65" s="65">
        <v>35</v>
      </c>
      <c r="B65" s="98"/>
      <c r="C65" s="99" t="s">
        <v>422</v>
      </c>
      <c r="D65" s="98" t="s">
        <v>294</v>
      </c>
      <c r="E65" s="98">
        <v>4</v>
      </c>
      <c r="F65" s="94"/>
      <c r="G65" s="100"/>
      <c r="H65" s="100"/>
      <c r="I65" s="100"/>
      <c r="J65" s="100"/>
      <c r="K65" s="59"/>
      <c r="L65" s="59"/>
      <c r="M65" s="59"/>
      <c r="N65" s="59"/>
      <c r="O65" s="59"/>
      <c r="P65" s="59"/>
    </row>
    <row r="66" spans="1:16" s="17" customFormat="1">
      <c r="A66" s="65">
        <v>36</v>
      </c>
      <c r="B66" s="98"/>
      <c r="C66" s="99" t="s">
        <v>423</v>
      </c>
      <c r="D66" s="98" t="s">
        <v>294</v>
      </c>
      <c r="E66" s="98">
        <v>2</v>
      </c>
      <c r="F66" s="94"/>
      <c r="G66" s="100"/>
      <c r="H66" s="100"/>
      <c r="I66" s="100"/>
      <c r="J66" s="100"/>
      <c r="K66" s="59"/>
      <c r="L66" s="59"/>
      <c r="M66" s="59"/>
      <c r="N66" s="59"/>
      <c r="O66" s="59"/>
      <c r="P66" s="59"/>
    </row>
    <row r="67" spans="1:16" s="17" customFormat="1">
      <c r="A67" s="65">
        <v>37</v>
      </c>
      <c r="B67" s="98"/>
      <c r="C67" s="106" t="s">
        <v>511</v>
      </c>
      <c r="D67" s="98" t="s">
        <v>294</v>
      </c>
      <c r="E67" s="98">
        <v>2</v>
      </c>
      <c r="F67" s="94"/>
      <c r="G67" s="100"/>
      <c r="H67" s="100"/>
      <c r="I67" s="100"/>
      <c r="J67" s="100"/>
      <c r="K67" s="59"/>
      <c r="L67" s="59"/>
      <c r="M67" s="59"/>
      <c r="N67" s="59"/>
      <c r="O67" s="59"/>
      <c r="P67" s="59"/>
    </row>
    <row r="68" spans="1:16" s="17" customFormat="1">
      <c r="A68" s="65">
        <v>38</v>
      </c>
      <c r="B68" s="98"/>
      <c r="C68" s="106" t="s">
        <v>424</v>
      </c>
      <c r="D68" s="107" t="s">
        <v>294</v>
      </c>
      <c r="E68" s="98">
        <v>4</v>
      </c>
      <c r="F68" s="94"/>
      <c r="G68" s="100"/>
      <c r="H68" s="100"/>
      <c r="I68" s="100"/>
      <c r="J68" s="100"/>
      <c r="K68" s="59"/>
      <c r="L68" s="59"/>
      <c r="M68" s="59"/>
      <c r="N68" s="59"/>
      <c r="O68" s="59"/>
      <c r="P68" s="59"/>
    </row>
    <row r="69" spans="1:16" s="17" customFormat="1">
      <c r="A69" s="65">
        <v>39</v>
      </c>
      <c r="B69" s="98"/>
      <c r="C69" s="106" t="s">
        <v>432</v>
      </c>
      <c r="D69" s="107" t="s">
        <v>294</v>
      </c>
      <c r="E69" s="98">
        <v>8</v>
      </c>
      <c r="F69" s="94"/>
      <c r="G69" s="100"/>
      <c r="H69" s="100"/>
      <c r="I69" s="100"/>
      <c r="J69" s="100"/>
      <c r="K69" s="59"/>
      <c r="L69" s="59"/>
      <c r="M69" s="59"/>
      <c r="N69" s="59"/>
      <c r="O69" s="59"/>
      <c r="P69" s="59"/>
    </row>
    <row r="70" spans="1:16" s="17" customFormat="1">
      <c r="A70" s="65">
        <v>40</v>
      </c>
      <c r="B70" s="98"/>
      <c r="C70" s="106" t="s">
        <v>433</v>
      </c>
      <c r="D70" s="107" t="s">
        <v>294</v>
      </c>
      <c r="E70" s="98">
        <v>1</v>
      </c>
      <c r="F70" s="94"/>
      <c r="G70" s="100"/>
      <c r="H70" s="100"/>
      <c r="I70" s="100"/>
      <c r="J70" s="100"/>
      <c r="K70" s="59"/>
      <c r="L70" s="59"/>
      <c r="M70" s="59"/>
      <c r="N70" s="59"/>
      <c r="O70" s="59"/>
      <c r="P70" s="59"/>
    </row>
    <row r="71" spans="1:16" s="17" customFormat="1" ht="25.5">
      <c r="A71" s="65">
        <v>41</v>
      </c>
      <c r="B71" s="98"/>
      <c r="C71" s="99" t="s">
        <v>426</v>
      </c>
      <c r="D71" s="98" t="s">
        <v>294</v>
      </c>
      <c r="E71" s="98">
        <v>1</v>
      </c>
      <c r="F71" s="94"/>
      <c r="G71" s="100"/>
      <c r="H71" s="100"/>
      <c r="I71" s="100"/>
      <c r="J71" s="100"/>
      <c r="K71" s="59"/>
      <c r="L71" s="59"/>
      <c r="M71" s="59"/>
      <c r="N71" s="59"/>
      <c r="O71" s="59"/>
      <c r="P71" s="59"/>
    </row>
    <row r="72" spans="1:16" s="17" customFormat="1" ht="25.5">
      <c r="A72" s="65">
        <v>42</v>
      </c>
      <c r="B72" s="98"/>
      <c r="C72" s="106" t="s">
        <v>499</v>
      </c>
      <c r="D72" s="98" t="s">
        <v>294</v>
      </c>
      <c r="E72" s="98">
        <v>1</v>
      </c>
      <c r="F72" s="94"/>
      <c r="G72" s="100"/>
      <c r="H72" s="100"/>
      <c r="I72" s="100"/>
      <c r="J72" s="100"/>
      <c r="K72" s="59"/>
      <c r="L72" s="59"/>
      <c r="M72" s="59"/>
      <c r="N72" s="59"/>
      <c r="O72" s="59"/>
      <c r="P72" s="59"/>
    </row>
    <row r="73" spans="1:16" s="17" customFormat="1" ht="25.5">
      <c r="A73" s="65">
        <v>43</v>
      </c>
      <c r="B73" s="98"/>
      <c r="C73" s="99" t="s">
        <v>427</v>
      </c>
      <c r="D73" s="98" t="s">
        <v>294</v>
      </c>
      <c r="E73" s="98">
        <v>2</v>
      </c>
      <c r="F73" s="94"/>
      <c r="G73" s="100"/>
      <c r="H73" s="100"/>
      <c r="I73" s="100"/>
      <c r="J73" s="100"/>
      <c r="K73" s="59"/>
      <c r="L73" s="59"/>
      <c r="M73" s="59"/>
      <c r="N73" s="59"/>
      <c r="O73" s="59"/>
      <c r="P73" s="59"/>
    </row>
    <row r="74" spans="1:16" s="17" customFormat="1">
      <c r="A74" s="65">
        <v>44</v>
      </c>
      <c r="B74" s="98"/>
      <c r="C74" s="99" t="s">
        <v>428</v>
      </c>
      <c r="D74" s="98" t="s">
        <v>429</v>
      </c>
      <c r="E74" s="102">
        <v>7.2</v>
      </c>
      <c r="F74" s="94"/>
      <c r="G74" s="100"/>
      <c r="H74" s="100"/>
      <c r="I74" s="100"/>
      <c r="J74" s="100"/>
      <c r="K74" s="59"/>
      <c r="L74" s="59"/>
      <c r="M74" s="59"/>
      <c r="N74" s="59"/>
      <c r="O74" s="59"/>
      <c r="P74" s="59"/>
    </row>
    <row r="75" spans="1:16" s="17" customFormat="1">
      <c r="A75" s="65">
        <v>45</v>
      </c>
      <c r="B75" s="98"/>
      <c r="C75" s="99" t="s">
        <v>430</v>
      </c>
      <c r="D75" s="98" t="s">
        <v>429</v>
      </c>
      <c r="E75" s="102">
        <v>3.6</v>
      </c>
      <c r="F75" s="94"/>
      <c r="G75" s="100"/>
      <c r="H75" s="100"/>
      <c r="I75" s="100"/>
      <c r="J75" s="100"/>
      <c r="K75" s="59"/>
      <c r="L75" s="59"/>
      <c r="M75" s="59"/>
      <c r="N75" s="59"/>
      <c r="O75" s="59"/>
      <c r="P75" s="59"/>
    </row>
    <row r="76" spans="1:16" s="17" customFormat="1">
      <c r="A76" s="65">
        <v>46</v>
      </c>
      <c r="B76" s="98"/>
      <c r="C76" s="99" t="s">
        <v>431</v>
      </c>
      <c r="D76" s="98" t="s">
        <v>429</v>
      </c>
      <c r="E76" s="102">
        <v>8.1</v>
      </c>
      <c r="F76" s="94"/>
      <c r="G76" s="100"/>
      <c r="H76" s="100"/>
      <c r="I76" s="100"/>
      <c r="J76" s="100"/>
      <c r="K76" s="59"/>
      <c r="L76" s="59"/>
      <c r="M76" s="59"/>
      <c r="N76" s="59"/>
      <c r="O76" s="59"/>
      <c r="P76" s="59"/>
    </row>
    <row r="77" spans="1:16" s="17" customFormat="1">
      <c r="A77" s="65"/>
      <c r="B77" s="98"/>
      <c r="C77" s="101" t="s">
        <v>469</v>
      </c>
      <c r="D77" s="98"/>
      <c r="E77" s="98"/>
      <c r="F77" s="94"/>
      <c r="G77" s="100"/>
      <c r="H77" s="100"/>
      <c r="I77" s="100"/>
      <c r="J77" s="100"/>
      <c r="K77" s="59"/>
      <c r="L77" s="59"/>
      <c r="M77" s="59"/>
      <c r="N77" s="59"/>
      <c r="O77" s="59"/>
      <c r="P77" s="59"/>
    </row>
    <row r="78" spans="1:16" s="17" customFormat="1" ht="25.5">
      <c r="A78" s="65">
        <v>47</v>
      </c>
      <c r="B78" s="98"/>
      <c r="C78" s="106" t="s">
        <v>528</v>
      </c>
      <c r="D78" s="98" t="s">
        <v>429</v>
      </c>
      <c r="E78" s="98">
        <v>30</v>
      </c>
      <c r="F78" s="94"/>
      <c r="G78" s="100"/>
      <c r="H78" s="100"/>
      <c r="I78" s="100"/>
      <c r="J78" s="100"/>
      <c r="K78" s="59"/>
      <c r="L78" s="59"/>
      <c r="M78" s="59"/>
      <c r="N78" s="59"/>
      <c r="O78" s="59"/>
      <c r="P78" s="59"/>
    </row>
    <row r="79" spans="1:16" s="17" customFormat="1" ht="25.5">
      <c r="A79" s="65">
        <v>48</v>
      </c>
      <c r="B79" s="98"/>
      <c r="C79" s="106" t="s">
        <v>527</v>
      </c>
      <c r="D79" s="98" t="s">
        <v>437</v>
      </c>
      <c r="E79" s="98">
        <v>5.5</v>
      </c>
      <c r="F79" s="94"/>
      <c r="G79" s="100"/>
      <c r="H79" s="100"/>
      <c r="I79" s="100"/>
      <c r="J79" s="100"/>
      <c r="K79" s="59"/>
      <c r="L79" s="59"/>
      <c r="M79" s="59"/>
      <c r="N79" s="59"/>
      <c r="O79" s="59"/>
      <c r="P79" s="59"/>
    </row>
    <row r="80" spans="1:16" s="17" customFormat="1" ht="25.5">
      <c r="A80" s="65">
        <v>49</v>
      </c>
      <c r="B80" s="107"/>
      <c r="C80" s="106" t="s">
        <v>526</v>
      </c>
      <c r="D80" s="107" t="s">
        <v>440</v>
      </c>
      <c r="E80" s="107">
        <v>418</v>
      </c>
      <c r="F80" s="94"/>
      <c r="G80" s="109"/>
      <c r="H80" s="109"/>
      <c r="I80" s="109"/>
      <c r="J80" s="109"/>
      <c r="K80" s="59"/>
      <c r="L80" s="59"/>
      <c r="M80" s="59"/>
      <c r="N80" s="59"/>
      <c r="O80" s="59"/>
      <c r="P80" s="59"/>
    </row>
    <row r="81" spans="1:16" s="17" customFormat="1">
      <c r="A81" s="65">
        <v>50</v>
      </c>
      <c r="B81" s="98"/>
      <c r="C81" s="99" t="s">
        <v>470</v>
      </c>
      <c r="D81" s="98" t="s">
        <v>437</v>
      </c>
      <c r="E81" s="107">
        <v>105</v>
      </c>
      <c r="F81" s="94"/>
      <c r="G81" s="100"/>
      <c r="H81" s="100"/>
      <c r="I81" s="100"/>
      <c r="J81" s="100"/>
      <c r="K81" s="59"/>
      <c r="L81" s="59"/>
      <c r="M81" s="59"/>
      <c r="N81" s="59"/>
      <c r="O81" s="59"/>
      <c r="P81" s="59"/>
    </row>
    <row r="82" spans="1:16" s="17" customFormat="1" ht="25.5">
      <c r="A82" s="65">
        <v>51</v>
      </c>
      <c r="B82" s="98"/>
      <c r="C82" s="106" t="s">
        <v>525</v>
      </c>
      <c r="D82" s="98" t="s">
        <v>429</v>
      </c>
      <c r="E82" s="98">
        <v>285</v>
      </c>
      <c r="F82" s="94"/>
      <c r="G82" s="100"/>
      <c r="H82" s="100"/>
      <c r="I82" s="100"/>
      <c r="J82" s="100"/>
      <c r="K82" s="59"/>
      <c r="L82" s="59"/>
      <c r="M82" s="59"/>
      <c r="N82" s="59"/>
      <c r="O82" s="59"/>
      <c r="P82" s="59"/>
    </row>
    <row r="83" spans="1:16" s="17" customFormat="1" ht="38.25">
      <c r="A83" s="65">
        <v>52</v>
      </c>
      <c r="B83" s="98"/>
      <c r="C83" s="99" t="s">
        <v>491</v>
      </c>
      <c r="D83" s="98" t="s">
        <v>437</v>
      </c>
      <c r="E83" s="98">
        <v>24</v>
      </c>
      <c r="F83" s="94"/>
      <c r="G83" s="100"/>
      <c r="H83" s="100"/>
      <c r="I83" s="100"/>
      <c r="J83" s="100"/>
      <c r="K83" s="59"/>
      <c r="L83" s="59"/>
      <c r="M83" s="59"/>
      <c r="N83" s="59"/>
      <c r="O83" s="59"/>
      <c r="P83" s="59"/>
    </row>
    <row r="84" spans="1:16" s="17" customFormat="1" ht="25.5">
      <c r="A84" s="65">
        <v>53</v>
      </c>
      <c r="B84" s="98"/>
      <c r="C84" s="99" t="s">
        <v>483</v>
      </c>
      <c r="D84" s="98" t="s">
        <v>437</v>
      </c>
      <c r="E84" s="98">
        <v>13</v>
      </c>
      <c r="F84" s="94"/>
      <c r="G84" s="100"/>
      <c r="H84" s="100"/>
      <c r="I84" s="100"/>
      <c r="J84" s="100"/>
      <c r="K84" s="59"/>
      <c r="L84" s="59"/>
      <c r="M84" s="59"/>
      <c r="N84" s="59"/>
      <c r="O84" s="59"/>
      <c r="P84" s="59"/>
    </row>
    <row r="85" spans="1:16" s="17" customFormat="1" ht="25.5">
      <c r="A85" s="65">
        <v>54</v>
      </c>
      <c r="B85" s="98"/>
      <c r="C85" s="99" t="s">
        <v>495</v>
      </c>
      <c r="D85" s="98" t="s">
        <v>429</v>
      </c>
      <c r="E85" s="98">
        <v>30</v>
      </c>
      <c r="F85" s="94"/>
      <c r="G85" s="100"/>
      <c r="H85" s="100"/>
      <c r="I85" s="100"/>
      <c r="J85" s="100"/>
      <c r="K85" s="59"/>
      <c r="L85" s="59"/>
      <c r="M85" s="59"/>
      <c r="N85" s="59"/>
      <c r="O85" s="59"/>
      <c r="P85" s="59"/>
    </row>
    <row r="86" spans="1:16" s="17" customFormat="1" ht="25.5">
      <c r="A86" s="65">
        <v>55</v>
      </c>
      <c r="B86" s="98"/>
      <c r="C86" s="99" t="s">
        <v>484</v>
      </c>
      <c r="D86" s="98" t="s">
        <v>429</v>
      </c>
      <c r="E86" s="98">
        <v>345</v>
      </c>
      <c r="F86" s="94"/>
      <c r="G86" s="100"/>
      <c r="H86" s="100"/>
      <c r="I86" s="100"/>
      <c r="J86" s="100"/>
      <c r="K86" s="59"/>
      <c r="L86" s="59"/>
      <c r="M86" s="59"/>
      <c r="N86" s="59"/>
      <c r="O86" s="59"/>
      <c r="P86" s="59"/>
    </row>
    <row r="87" spans="1:16" s="17" customFormat="1">
      <c r="A87" s="65">
        <v>56</v>
      </c>
      <c r="B87" s="98"/>
      <c r="C87" s="99" t="s">
        <v>485</v>
      </c>
      <c r="D87" s="98" t="s">
        <v>429</v>
      </c>
      <c r="E87" s="98">
        <f>120+78</f>
        <v>198</v>
      </c>
      <c r="F87" s="94"/>
      <c r="G87" s="100"/>
      <c r="H87" s="100"/>
      <c r="I87" s="100"/>
      <c r="J87" s="100"/>
      <c r="K87" s="59"/>
      <c r="L87" s="59"/>
      <c r="M87" s="59"/>
      <c r="N87" s="59"/>
      <c r="O87" s="59"/>
      <c r="P87" s="59"/>
    </row>
    <row r="88" spans="1:16" s="17" customFormat="1" ht="25.5">
      <c r="A88" s="65">
        <v>57</v>
      </c>
      <c r="B88" s="98"/>
      <c r="C88" s="99" t="s">
        <v>487</v>
      </c>
      <c r="D88" s="98" t="s">
        <v>429</v>
      </c>
      <c r="E88" s="98">
        <f>E87</f>
        <v>198</v>
      </c>
      <c r="F88" s="94"/>
      <c r="G88" s="100"/>
      <c r="H88" s="100"/>
      <c r="I88" s="100"/>
      <c r="J88" s="100"/>
      <c r="K88" s="59"/>
      <c r="L88" s="59"/>
      <c r="M88" s="59"/>
      <c r="N88" s="59"/>
      <c r="O88" s="59"/>
      <c r="P88" s="59"/>
    </row>
    <row r="89" spans="1:16" s="17" customFormat="1" ht="25.5">
      <c r="A89" s="65">
        <v>58</v>
      </c>
      <c r="B89" s="98"/>
      <c r="C89" s="99" t="s">
        <v>486</v>
      </c>
      <c r="D89" s="98" t="s">
        <v>429</v>
      </c>
      <c r="E89" s="98">
        <v>125</v>
      </c>
      <c r="F89" s="94"/>
      <c r="G89" s="100"/>
      <c r="H89" s="100"/>
      <c r="I89" s="100"/>
      <c r="J89" s="100"/>
      <c r="K89" s="59"/>
      <c r="L89" s="59"/>
      <c r="M89" s="59"/>
      <c r="N89" s="59"/>
      <c r="O89" s="59"/>
      <c r="P89" s="59"/>
    </row>
    <row r="90" spans="1:16" s="17" customFormat="1">
      <c r="A90" s="65">
        <v>59</v>
      </c>
      <c r="B90" s="98"/>
      <c r="C90" s="99" t="s">
        <v>488</v>
      </c>
      <c r="D90" s="98" t="s">
        <v>429</v>
      </c>
      <c r="E90" s="98">
        <f>E89</f>
        <v>125</v>
      </c>
      <c r="F90" s="94"/>
      <c r="G90" s="100"/>
      <c r="H90" s="100"/>
      <c r="I90" s="100"/>
      <c r="J90" s="100"/>
      <c r="K90" s="59"/>
      <c r="L90" s="59"/>
      <c r="M90" s="59"/>
      <c r="N90" s="59"/>
      <c r="O90" s="59"/>
      <c r="P90" s="59"/>
    </row>
    <row r="91" spans="1:16" s="17" customFormat="1" ht="25.5">
      <c r="A91" s="65">
        <v>60</v>
      </c>
      <c r="B91" s="98"/>
      <c r="C91" s="99" t="s">
        <v>493</v>
      </c>
      <c r="D91" s="98" t="s">
        <v>87</v>
      </c>
      <c r="E91" s="98">
        <f>5*14</f>
        <v>70</v>
      </c>
      <c r="F91" s="94"/>
      <c r="G91" s="100"/>
      <c r="H91" s="100"/>
      <c r="I91" s="100"/>
      <c r="J91" s="100"/>
      <c r="K91" s="59"/>
      <c r="L91" s="59"/>
      <c r="M91" s="59"/>
      <c r="N91" s="59"/>
      <c r="O91" s="59"/>
      <c r="P91" s="59"/>
    </row>
    <row r="92" spans="1:16" s="17" customFormat="1">
      <c r="A92" s="65">
        <v>61</v>
      </c>
      <c r="B92" s="98"/>
      <c r="C92" s="99" t="s">
        <v>489</v>
      </c>
      <c r="D92" s="98" t="s">
        <v>429</v>
      </c>
      <c r="E92" s="98">
        <v>115</v>
      </c>
      <c r="F92" s="94"/>
      <c r="G92" s="100"/>
      <c r="H92" s="100"/>
      <c r="I92" s="100"/>
      <c r="J92" s="100"/>
      <c r="K92" s="59"/>
      <c r="L92" s="59"/>
      <c r="M92" s="59"/>
      <c r="N92" s="59"/>
      <c r="O92" s="59"/>
      <c r="P92" s="59"/>
    </row>
    <row r="93" spans="1:16" s="17" customFormat="1">
      <c r="A93" s="65">
        <v>62</v>
      </c>
      <c r="B93" s="98"/>
      <c r="C93" s="99" t="s">
        <v>490</v>
      </c>
      <c r="D93" s="98" t="s">
        <v>429</v>
      </c>
      <c r="E93" s="98">
        <v>86</v>
      </c>
      <c r="F93" s="94"/>
      <c r="G93" s="100"/>
      <c r="H93" s="100"/>
      <c r="I93" s="100"/>
      <c r="J93" s="100"/>
      <c r="K93" s="59"/>
      <c r="L93" s="59"/>
      <c r="M93" s="59"/>
      <c r="N93" s="59"/>
      <c r="O93" s="59"/>
      <c r="P93" s="59"/>
    </row>
    <row r="94" spans="1:16" s="17" customFormat="1">
      <c r="A94" s="65"/>
      <c r="B94" s="98"/>
      <c r="C94" s="101" t="s">
        <v>492</v>
      </c>
      <c r="D94" s="98"/>
      <c r="E94" s="98"/>
      <c r="F94" s="94"/>
      <c r="G94" s="100"/>
      <c r="H94" s="100"/>
      <c r="I94" s="100"/>
      <c r="J94" s="100"/>
      <c r="K94" s="59"/>
      <c r="L94" s="59"/>
      <c r="M94" s="59"/>
      <c r="N94" s="59"/>
      <c r="O94" s="59"/>
      <c r="P94" s="59"/>
    </row>
    <row r="95" spans="1:16" s="17" customFormat="1" ht="25.5">
      <c r="A95" s="65">
        <v>63</v>
      </c>
      <c r="B95" s="98"/>
      <c r="C95" s="99" t="s">
        <v>494</v>
      </c>
      <c r="D95" s="98" t="s">
        <v>87</v>
      </c>
      <c r="E95" s="98">
        <v>13</v>
      </c>
      <c r="F95" s="94"/>
      <c r="G95" s="100"/>
      <c r="H95" s="100"/>
      <c r="I95" s="109"/>
      <c r="J95" s="100"/>
      <c r="K95" s="59"/>
      <c r="L95" s="59"/>
      <c r="M95" s="59"/>
      <c r="N95" s="59"/>
      <c r="O95" s="59"/>
      <c r="P95" s="59"/>
    </row>
    <row r="96" spans="1:16" s="17" customFormat="1" ht="25.5">
      <c r="A96" s="65">
        <v>64</v>
      </c>
      <c r="B96" s="98"/>
      <c r="C96" s="99" t="s">
        <v>496</v>
      </c>
      <c r="D96" s="98" t="s">
        <v>87</v>
      </c>
      <c r="E96" s="98">
        <v>24</v>
      </c>
      <c r="F96" s="94"/>
      <c r="G96" s="100"/>
      <c r="H96" s="100"/>
      <c r="I96" s="100"/>
      <c r="J96" s="100"/>
      <c r="K96" s="59"/>
      <c r="L96" s="59"/>
      <c r="M96" s="59"/>
      <c r="N96" s="59"/>
      <c r="O96" s="59"/>
      <c r="P96" s="59"/>
    </row>
    <row r="97" spans="1:20" s="17" customFormat="1">
      <c r="A97" s="65"/>
      <c r="B97" s="98"/>
      <c r="C97" s="99"/>
      <c r="D97" s="98"/>
      <c r="E97" s="98"/>
      <c r="F97" s="94"/>
      <c r="G97" s="100"/>
      <c r="H97" s="100"/>
      <c r="I97" s="100"/>
      <c r="J97" s="100"/>
      <c r="K97" s="59"/>
      <c r="L97" s="59"/>
      <c r="M97" s="59"/>
      <c r="N97" s="59"/>
      <c r="O97" s="59"/>
      <c r="P97" s="59"/>
    </row>
    <row r="98" spans="1:20" s="17" customFormat="1">
      <c r="A98" s="15" t="s">
        <v>18</v>
      </c>
      <c r="B98" s="16" t="s">
        <v>18</v>
      </c>
      <c r="C98" s="127" t="s">
        <v>19</v>
      </c>
      <c r="D98" s="128"/>
      <c r="E98" s="16" t="s">
        <v>18</v>
      </c>
      <c r="F98" s="16"/>
      <c r="G98" s="16"/>
      <c r="H98" s="16"/>
      <c r="I98" s="16"/>
      <c r="J98" s="16"/>
      <c r="K98" s="16"/>
      <c r="L98" s="60"/>
      <c r="M98" s="60"/>
      <c r="N98" s="60"/>
      <c r="O98" s="60"/>
      <c r="P98" s="60"/>
      <c r="Q98" s="17" t="s">
        <v>18</v>
      </c>
    </row>
    <row r="99" spans="1:20" s="17" customFormat="1" ht="16.5" customHeight="1">
      <c r="A99" s="15" t="s">
        <v>18</v>
      </c>
      <c r="B99" s="16" t="s">
        <v>18</v>
      </c>
      <c r="C99" s="129" t="s">
        <v>20</v>
      </c>
      <c r="D99" s="130"/>
      <c r="E99" s="130"/>
      <c r="F99" s="130"/>
      <c r="G99" s="130"/>
      <c r="H99" s="130"/>
      <c r="I99" s="130"/>
      <c r="J99" s="130"/>
      <c r="K99" s="61"/>
      <c r="L99" s="16"/>
      <c r="M99" s="16"/>
      <c r="N99" s="59"/>
      <c r="O99" s="16"/>
      <c r="P99" s="59"/>
      <c r="Q99" s="17" t="s">
        <v>18</v>
      </c>
    </row>
    <row r="100" spans="1:20" s="17" customFormat="1" ht="16.5" customHeight="1">
      <c r="A100" s="15" t="s">
        <v>18</v>
      </c>
      <c r="B100" s="16" t="s">
        <v>18</v>
      </c>
      <c r="C100" s="127" t="s">
        <v>21</v>
      </c>
      <c r="D100" s="131"/>
      <c r="E100" s="131"/>
      <c r="F100" s="131"/>
      <c r="G100" s="131"/>
      <c r="H100" s="131"/>
      <c r="I100" s="131"/>
      <c r="J100" s="131"/>
      <c r="K100" s="62"/>
      <c r="L100" s="63"/>
      <c r="M100" s="63"/>
      <c r="N100" s="63"/>
      <c r="O100" s="63"/>
      <c r="P100" s="63"/>
      <c r="Q100" s="17" t="s">
        <v>18</v>
      </c>
    </row>
    <row r="101" spans="1:20" s="17" customFormat="1" ht="15.75" customHeight="1">
      <c r="A101" s="18" t="s">
        <v>18</v>
      </c>
      <c r="B101" s="19" t="s">
        <v>18</v>
      </c>
      <c r="C101" s="19" t="s">
        <v>18</v>
      </c>
      <c r="D101" s="132" t="s">
        <v>18</v>
      </c>
      <c r="E101" s="132"/>
      <c r="F101" s="132" t="s">
        <v>18</v>
      </c>
      <c r="G101" s="132"/>
      <c r="H101" s="132"/>
      <c r="I101" s="132" t="s">
        <v>18</v>
      </c>
      <c r="J101" s="132"/>
      <c r="K101" s="19" t="s">
        <v>18</v>
      </c>
      <c r="L101" s="19" t="s">
        <v>18</v>
      </c>
      <c r="M101" s="19" t="s">
        <v>18</v>
      </c>
      <c r="N101" s="20"/>
      <c r="P101" s="17" t="s">
        <v>18</v>
      </c>
    </row>
    <row r="102" spans="1:20" s="17" customFormat="1">
      <c r="A102" s="18" t="s">
        <v>22</v>
      </c>
      <c r="B102" s="21"/>
      <c r="C102" s="22"/>
      <c r="G102" s="18" t="s">
        <v>23</v>
      </c>
      <c r="H102" s="23"/>
      <c r="I102" s="22"/>
      <c r="J102" s="22"/>
      <c r="K102" s="21"/>
      <c r="L102" s="21"/>
      <c r="M102" s="21"/>
      <c r="N102" s="21"/>
      <c r="O102" s="21"/>
      <c r="R102" s="21"/>
      <c r="S102" s="21"/>
      <c r="T102" s="21"/>
    </row>
    <row r="103" spans="1:20" s="17" customFormat="1">
      <c r="A103" s="24"/>
      <c r="B103" s="25"/>
      <c r="C103" s="26" t="s">
        <v>24</v>
      </c>
      <c r="G103" s="25"/>
      <c r="H103" s="25"/>
      <c r="I103" s="26" t="s">
        <v>24</v>
      </c>
      <c r="J103" s="25"/>
      <c r="K103" s="25"/>
      <c r="L103" s="25"/>
      <c r="M103" s="25"/>
      <c r="N103" s="25"/>
    </row>
    <row r="104" spans="1:20" s="17" customFormat="1">
      <c r="A104" s="27" t="s">
        <v>25</v>
      </c>
      <c r="E104" s="19" t="s">
        <v>18</v>
      </c>
    </row>
    <row r="105" spans="1:20" ht="15.75">
      <c r="A105" s="4" t="s">
        <v>18</v>
      </c>
      <c r="C105" s="28" t="s">
        <v>18</v>
      </c>
      <c r="D105" s="28" t="s">
        <v>18</v>
      </c>
    </row>
    <row r="106" spans="1:20" ht="15.75">
      <c r="A106" s="29"/>
    </row>
  </sheetData>
  <mergeCells count="13">
    <mergeCell ref="A1:P1"/>
    <mergeCell ref="A4:P4"/>
    <mergeCell ref="D10:D11"/>
    <mergeCell ref="E10:E11"/>
    <mergeCell ref="F10:K10"/>
    <mergeCell ref="L10:P10"/>
    <mergeCell ref="N8:O8"/>
    <mergeCell ref="C98:D98"/>
    <mergeCell ref="C99:J99"/>
    <mergeCell ref="C100:J100"/>
    <mergeCell ref="D101:E101"/>
    <mergeCell ref="F101:H101"/>
    <mergeCell ref="I101:J101"/>
  </mergeCells>
  <phoneticPr fontId="18" type="noConversion"/>
  <pageMargins left="0.24" right="0.17" top="0.74" bottom="0.52" header="0.5" footer="0.5"/>
  <pageSetup paperSize="9" scale="83" fitToHeight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35"/>
    <pageSetUpPr fitToPage="1"/>
  </sheetPr>
  <dimension ref="A1:T106"/>
  <sheetViews>
    <sheetView showZeros="0" workbookViewId="0">
      <selection activeCell="I47" sqref="I47"/>
    </sheetView>
  </sheetViews>
  <sheetFormatPr defaultColWidth="9.33203125" defaultRowHeight="12.75"/>
  <cols>
    <col min="1" max="1" width="5.5" style="1" customWidth="1"/>
    <col min="3" max="3" width="36.6640625" customWidth="1"/>
    <col min="4" max="4" width="8.83203125" customWidth="1"/>
    <col min="5" max="5" width="10.83203125" customWidth="1"/>
    <col min="12" max="12" width="9.83203125" bestFit="1" customWidth="1"/>
    <col min="14" max="14" width="11" customWidth="1"/>
    <col min="16" max="16" width="13.83203125" customWidth="1"/>
    <col min="17" max="17" width="9.83203125" customWidth="1"/>
  </cols>
  <sheetData>
    <row r="1" spans="1:18" ht="15.75">
      <c r="A1" s="133" t="s">
        <v>507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5.75">
      <c r="A2" s="57"/>
      <c r="B2" s="58"/>
      <c r="C2" s="58"/>
      <c r="D2" s="58"/>
      <c r="E2" s="64" t="s">
        <v>407</v>
      </c>
      <c r="F2" s="64"/>
      <c r="G2" s="58"/>
      <c r="H2" s="58"/>
      <c r="I2" s="58"/>
      <c r="J2" s="58"/>
      <c r="K2" s="58"/>
      <c r="L2" s="58"/>
      <c r="M2" s="58"/>
    </row>
    <row r="3" spans="1:18">
      <c r="D3" s="2" t="s">
        <v>0</v>
      </c>
    </row>
    <row r="4" spans="1:18" ht="15.75" customHeight="1">
      <c r="A4" s="140" t="s">
        <v>510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1:18" ht="15.75">
      <c r="A5" s="33" t="s">
        <v>328</v>
      </c>
      <c r="B5" s="34"/>
      <c r="C5" s="31"/>
      <c r="D5" s="31"/>
      <c r="E5" s="31"/>
      <c r="F5" s="31"/>
      <c r="G5" s="31"/>
      <c r="H5" s="31"/>
    </row>
    <row r="6" spans="1:18" ht="15.75">
      <c r="A6" s="33" t="s">
        <v>329</v>
      </c>
      <c r="B6" s="34"/>
      <c r="C6" s="31"/>
      <c r="D6" s="31"/>
      <c r="E6" s="31"/>
      <c r="F6" s="31"/>
      <c r="G6" s="31"/>
      <c r="H6" s="31"/>
    </row>
    <row r="7" spans="1:18" ht="11.25" customHeight="1">
      <c r="A7" s="3"/>
      <c r="B7" s="4"/>
    </row>
    <row r="8" spans="1:18">
      <c r="A8" s="30" t="s">
        <v>513</v>
      </c>
      <c r="L8" s="31" t="s">
        <v>504</v>
      </c>
      <c r="N8" s="139">
        <f>P100</f>
        <v>0</v>
      </c>
      <c r="O8" s="139"/>
    </row>
    <row r="9" spans="1:18" ht="25.5" customHeight="1">
      <c r="A9" s="3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8" s="10" customFormat="1" ht="13.5" customHeight="1">
      <c r="A10" s="5" t="s">
        <v>1</v>
      </c>
      <c r="B10" s="6" t="s">
        <v>2</v>
      </c>
      <c r="C10" s="7" t="s">
        <v>3</v>
      </c>
      <c r="D10" s="134" t="s">
        <v>4</v>
      </c>
      <c r="E10" s="134" t="s">
        <v>5</v>
      </c>
      <c r="F10" s="136" t="s">
        <v>6</v>
      </c>
      <c r="G10" s="137"/>
      <c r="H10" s="137"/>
      <c r="I10" s="137"/>
      <c r="J10" s="137"/>
      <c r="K10" s="138"/>
      <c r="L10" s="136" t="s">
        <v>7</v>
      </c>
      <c r="M10" s="137"/>
      <c r="N10" s="137"/>
      <c r="O10" s="137"/>
      <c r="P10" s="138"/>
      <c r="Q10" s="9"/>
      <c r="R10" s="9"/>
    </row>
    <row r="11" spans="1:18" s="10" customFormat="1" ht="38.25" customHeight="1">
      <c r="A11" s="11" t="s">
        <v>8</v>
      </c>
      <c r="B11" s="12"/>
      <c r="C11" s="13" t="s">
        <v>9</v>
      </c>
      <c r="D11" s="135"/>
      <c r="E11" s="135"/>
      <c r="F11" s="8" t="s">
        <v>10</v>
      </c>
      <c r="G11" s="8" t="s">
        <v>11</v>
      </c>
      <c r="H11" s="8" t="s">
        <v>12</v>
      </c>
      <c r="I11" s="8" t="s">
        <v>13</v>
      </c>
      <c r="J11" s="8" t="s">
        <v>14</v>
      </c>
      <c r="K11" s="8" t="s">
        <v>15</v>
      </c>
      <c r="L11" s="8" t="s">
        <v>16</v>
      </c>
      <c r="M11" s="8" t="s">
        <v>12</v>
      </c>
      <c r="N11" s="8" t="s">
        <v>13</v>
      </c>
      <c r="O11" s="8" t="s">
        <v>14</v>
      </c>
      <c r="P11" s="8" t="s">
        <v>17</v>
      </c>
    </row>
    <row r="12" spans="1:18" s="10" customFormat="1" ht="10.5" customHeight="1">
      <c r="A12" s="14">
        <v>1</v>
      </c>
      <c r="B12" s="73">
        <v>2</v>
      </c>
      <c r="C12" s="73">
        <v>3</v>
      </c>
      <c r="D12" s="73">
        <v>4</v>
      </c>
      <c r="E12" s="73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  <c r="N12" s="14">
        <v>14</v>
      </c>
      <c r="O12" s="14">
        <v>15</v>
      </c>
      <c r="P12" s="14">
        <v>16</v>
      </c>
    </row>
    <row r="13" spans="1:18" s="17" customFormat="1" ht="13.5">
      <c r="A13" s="65"/>
      <c r="B13" s="74"/>
      <c r="C13" s="75" t="s">
        <v>228</v>
      </c>
      <c r="D13" s="74"/>
      <c r="E13" s="74"/>
      <c r="F13" s="72"/>
      <c r="G13" s="59"/>
      <c r="H13" s="59"/>
      <c r="I13" s="59"/>
      <c r="J13" s="59"/>
      <c r="K13" s="59">
        <f>SUM(H13:J13)</f>
        <v>0</v>
      </c>
      <c r="L13" s="59">
        <f>E13*F13</f>
        <v>0</v>
      </c>
      <c r="M13" s="59">
        <f>E13*H13</f>
        <v>0</v>
      </c>
      <c r="N13" s="59">
        <f>E13*I13</f>
        <v>0</v>
      </c>
      <c r="O13" s="59">
        <f>E13*J13</f>
        <v>0</v>
      </c>
      <c r="P13" s="59">
        <f>SUM(M13:O13)</f>
        <v>0</v>
      </c>
    </row>
    <row r="14" spans="1:18" s="17" customFormat="1" ht="63.75">
      <c r="A14" s="74">
        <v>1</v>
      </c>
      <c r="B14" s="115"/>
      <c r="C14" s="76" t="s">
        <v>229</v>
      </c>
      <c r="D14" s="74" t="s">
        <v>87</v>
      </c>
      <c r="E14" s="74">
        <v>1</v>
      </c>
      <c r="F14" s="72"/>
      <c r="G14" s="59"/>
      <c r="H14" s="59"/>
      <c r="I14" s="59"/>
      <c r="J14" s="59"/>
      <c r="K14" s="59"/>
      <c r="L14" s="59"/>
      <c r="M14" s="59"/>
      <c r="N14" s="59"/>
      <c r="O14" s="59"/>
      <c r="P14" s="59"/>
    </row>
    <row r="15" spans="1:18" s="17" customFormat="1" ht="63.75">
      <c r="A15" s="74">
        <v>2</v>
      </c>
      <c r="B15" s="115"/>
      <c r="C15" s="76" t="s">
        <v>230</v>
      </c>
      <c r="D15" s="74" t="s">
        <v>87</v>
      </c>
      <c r="E15" s="74">
        <v>10</v>
      </c>
      <c r="F15" s="72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8" s="17" customFormat="1" ht="51">
      <c r="A16" s="74">
        <v>3</v>
      </c>
      <c r="B16" s="115"/>
      <c r="C16" s="76" t="s">
        <v>231</v>
      </c>
      <c r="D16" s="74" t="s">
        <v>87</v>
      </c>
      <c r="E16" s="74">
        <v>10</v>
      </c>
      <c r="F16" s="72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6" s="17" customFormat="1" ht="63.75">
      <c r="A17" s="74">
        <v>4</v>
      </c>
      <c r="B17" s="115"/>
      <c r="C17" s="76" t="s">
        <v>232</v>
      </c>
      <c r="D17" s="74" t="s">
        <v>87</v>
      </c>
      <c r="E17" s="74">
        <v>10</v>
      </c>
      <c r="F17" s="72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6" s="17" customFormat="1" ht="51">
      <c r="A18" s="74">
        <v>5</v>
      </c>
      <c r="B18" s="115"/>
      <c r="C18" s="76" t="s">
        <v>233</v>
      </c>
      <c r="D18" s="74" t="s">
        <v>87</v>
      </c>
      <c r="E18" s="74">
        <v>17</v>
      </c>
      <c r="F18" s="72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6" s="17" customFormat="1" ht="63.75">
      <c r="A19" s="74">
        <v>6</v>
      </c>
      <c r="B19" s="115"/>
      <c r="C19" s="76" t="s">
        <v>234</v>
      </c>
      <c r="D19" s="74" t="s">
        <v>87</v>
      </c>
      <c r="E19" s="74">
        <v>7</v>
      </c>
      <c r="F19" s="72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1:16" s="17" customFormat="1" ht="51">
      <c r="A20" s="74">
        <v>7</v>
      </c>
      <c r="B20" s="115"/>
      <c r="C20" s="76" t="s">
        <v>235</v>
      </c>
      <c r="D20" s="74" t="s">
        <v>87</v>
      </c>
      <c r="E20" s="74">
        <v>14</v>
      </c>
      <c r="F20" s="72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1:16" s="17" customFormat="1" ht="63.75">
      <c r="A21" s="74">
        <v>8</v>
      </c>
      <c r="B21" s="115"/>
      <c r="C21" s="76" t="s">
        <v>236</v>
      </c>
      <c r="D21" s="74" t="s">
        <v>87</v>
      </c>
      <c r="E21" s="74">
        <v>7</v>
      </c>
      <c r="F21" s="72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1:16" s="17" customFormat="1" ht="51">
      <c r="A22" s="74">
        <v>9</v>
      </c>
      <c r="B22" s="115"/>
      <c r="C22" s="76" t="s">
        <v>237</v>
      </c>
      <c r="D22" s="74" t="s">
        <v>87</v>
      </c>
      <c r="E22" s="74">
        <v>27</v>
      </c>
      <c r="F22" s="72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1:16" s="17" customFormat="1" ht="63.75">
      <c r="A23" s="74">
        <v>10</v>
      </c>
      <c r="B23" s="115"/>
      <c r="C23" s="76" t="s">
        <v>238</v>
      </c>
      <c r="D23" s="74" t="s">
        <v>87</v>
      </c>
      <c r="E23" s="74">
        <v>11</v>
      </c>
      <c r="F23" s="72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16" s="17" customFormat="1" ht="51">
      <c r="A24" s="74">
        <v>11</v>
      </c>
      <c r="B24" s="115"/>
      <c r="C24" s="76" t="s">
        <v>239</v>
      </c>
      <c r="D24" s="74" t="s">
        <v>87</v>
      </c>
      <c r="E24" s="74">
        <v>25</v>
      </c>
      <c r="F24" s="72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s="17" customFormat="1" ht="51">
      <c r="A25" s="74">
        <v>12</v>
      </c>
      <c r="B25" s="115"/>
      <c r="C25" s="76" t="s">
        <v>240</v>
      </c>
      <c r="D25" s="74" t="s">
        <v>87</v>
      </c>
      <c r="E25" s="74">
        <v>20</v>
      </c>
      <c r="F25" s="72"/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1:16" s="17" customFormat="1" ht="25.5">
      <c r="A26" s="74">
        <v>13</v>
      </c>
      <c r="B26" s="115"/>
      <c r="C26" s="76" t="s">
        <v>241</v>
      </c>
      <c r="D26" s="74" t="s">
        <v>242</v>
      </c>
      <c r="E26" s="74">
        <v>6</v>
      </c>
      <c r="F26" s="72"/>
      <c r="G26" s="59"/>
      <c r="H26" s="59"/>
      <c r="I26" s="59"/>
      <c r="J26" s="59"/>
      <c r="K26" s="59"/>
      <c r="L26" s="59"/>
      <c r="M26" s="59"/>
      <c r="N26" s="59"/>
      <c r="O26" s="59"/>
      <c r="P26" s="59"/>
    </row>
    <row r="27" spans="1:16" s="17" customFormat="1">
      <c r="A27" s="74">
        <v>14</v>
      </c>
      <c r="B27" s="115"/>
      <c r="C27" s="76" t="s">
        <v>243</v>
      </c>
      <c r="D27" s="74" t="s">
        <v>242</v>
      </c>
      <c r="E27" s="74">
        <v>1</v>
      </c>
      <c r="F27" s="72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1:16" s="17" customFormat="1">
      <c r="A28" s="74">
        <v>15</v>
      </c>
      <c r="B28" s="115"/>
      <c r="C28" s="76" t="s">
        <v>244</v>
      </c>
      <c r="D28" s="74" t="s">
        <v>242</v>
      </c>
      <c r="E28" s="74">
        <v>2</v>
      </c>
      <c r="F28" s="72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1:16" s="17" customFormat="1">
      <c r="A29" s="74">
        <v>16</v>
      </c>
      <c r="B29" s="115"/>
      <c r="C29" s="76" t="s">
        <v>245</v>
      </c>
      <c r="D29" s="74" t="s">
        <v>242</v>
      </c>
      <c r="E29" s="74">
        <v>1</v>
      </c>
      <c r="F29" s="72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1:16" s="17" customFormat="1">
      <c r="A30" s="74">
        <v>17</v>
      </c>
      <c r="B30" s="115"/>
      <c r="C30" s="76" t="s">
        <v>246</v>
      </c>
      <c r="D30" s="74" t="s">
        <v>242</v>
      </c>
      <c r="E30" s="74">
        <v>3</v>
      </c>
      <c r="F30" s="72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1:16" s="17" customFormat="1">
      <c r="A31" s="74">
        <v>18</v>
      </c>
      <c r="B31" s="115"/>
      <c r="C31" s="76" t="s">
        <v>247</v>
      </c>
      <c r="D31" s="74" t="s">
        <v>242</v>
      </c>
      <c r="E31" s="74">
        <v>5</v>
      </c>
      <c r="F31" s="72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1:16" s="17" customFormat="1">
      <c r="A32" s="74">
        <v>19</v>
      </c>
      <c r="B32" s="115"/>
      <c r="C32" s="76" t="s">
        <v>248</v>
      </c>
      <c r="D32" s="74" t="s">
        <v>242</v>
      </c>
      <c r="E32" s="74">
        <v>5</v>
      </c>
      <c r="F32" s="72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1:16" s="17" customFormat="1">
      <c r="A33" s="74">
        <v>20</v>
      </c>
      <c r="B33" s="115"/>
      <c r="C33" s="76" t="s">
        <v>249</v>
      </c>
      <c r="D33" s="74" t="s">
        <v>242</v>
      </c>
      <c r="E33" s="74">
        <v>4</v>
      </c>
      <c r="F33" s="72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1:16" s="17" customFormat="1">
      <c r="A34" s="74">
        <v>21</v>
      </c>
      <c r="B34" s="115"/>
      <c r="C34" s="76" t="s">
        <v>250</v>
      </c>
      <c r="D34" s="74" t="s">
        <v>242</v>
      </c>
      <c r="E34" s="74">
        <v>50</v>
      </c>
      <c r="F34" s="72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1:16" s="17" customFormat="1">
      <c r="A35" s="74">
        <v>22</v>
      </c>
      <c r="B35" s="115"/>
      <c r="C35" s="76" t="s">
        <v>251</v>
      </c>
      <c r="D35" s="74" t="s">
        <v>242</v>
      </c>
      <c r="E35" s="74">
        <v>1</v>
      </c>
      <c r="F35" s="72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1:16" s="17" customFormat="1">
      <c r="A36" s="74">
        <v>23</v>
      </c>
      <c r="B36" s="115"/>
      <c r="C36" s="76" t="s">
        <v>252</v>
      </c>
      <c r="D36" s="74" t="s">
        <v>242</v>
      </c>
      <c r="E36" s="74">
        <v>4</v>
      </c>
      <c r="F36" s="72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6" s="17" customFormat="1">
      <c r="A37" s="74">
        <v>24</v>
      </c>
      <c r="B37" s="115"/>
      <c r="C37" s="76" t="s">
        <v>253</v>
      </c>
      <c r="D37" s="74" t="s">
        <v>242</v>
      </c>
      <c r="E37" s="74">
        <v>2</v>
      </c>
      <c r="F37" s="72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16" s="17" customFormat="1">
      <c r="A38" s="74">
        <v>25</v>
      </c>
      <c r="B38" s="115"/>
      <c r="C38" s="76" t="s">
        <v>254</v>
      </c>
      <c r="D38" s="74" t="s">
        <v>242</v>
      </c>
      <c r="E38" s="74">
        <v>2</v>
      </c>
      <c r="F38" s="72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1:16" s="17" customFormat="1">
      <c r="A39" s="74">
        <v>26</v>
      </c>
      <c r="B39" s="115"/>
      <c r="C39" s="76" t="s">
        <v>255</v>
      </c>
      <c r="D39" s="74" t="s">
        <v>242</v>
      </c>
      <c r="E39" s="74">
        <v>2</v>
      </c>
      <c r="F39" s="72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6" s="17" customFormat="1" ht="25.5">
      <c r="A40" s="74">
        <v>27</v>
      </c>
      <c r="B40" s="115"/>
      <c r="C40" s="76" t="s">
        <v>256</v>
      </c>
      <c r="D40" s="74" t="s">
        <v>88</v>
      </c>
      <c r="E40" s="74">
        <v>2</v>
      </c>
      <c r="F40" s="72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6" s="17" customFormat="1">
      <c r="A41" s="74">
        <v>28</v>
      </c>
      <c r="B41" s="115"/>
      <c r="C41" s="76" t="s">
        <v>257</v>
      </c>
      <c r="D41" s="74" t="s">
        <v>242</v>
      </c>
      <c r="E41" s="74">
        <v>6</v>
      </c>
      <c r="F41" s="72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6" s="17" customFormat="1">
      <c r="A42" s="74">
        <v>29</v>
      </c>
      <c r="B42" s="115"/>
      <c r="C42" s="76" t="s">
        <v>258</v>
      </c>
      <c r="D42" s="74" t="s">
        <v>88</v>
      </c>
      <c r="E42" s="74">
        <v>5</v>
      </c>
      <c r="F42" s="72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6" s="17" customFormat="1">
      <c r="A43" s="74">
        <v>30</v>
      </c>
      <c r="B43" s="115"/>
      <c r="C43" s="76" t="s">
        <v>259</v>
      </c>
      <c r="D43" s="74" t="s">
        <v>88</v>
      </c>
      <c r="E43" s="74">
        <v>6</v>
      </c>
      <c r="F43" s="72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6" s="17" customFormat="1">
      <c r="A44" s="74">
        <v>31</v>
      </c>
      <c r="B44" s="115"/>
      <c r="C44" s="76" t="s">
        <v>260</v>
      </c>
      <c r="D44" s="74" t="s">
        <v>88</v>
      </c>
      <c r="E44" s="74">
        <v>7</v>
      </c>
      <c r="F44" s="72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6" s="17" customFormat="1">
      <c r="A45" s="74">
        <v>32</v>
      </c>
      <c r="B45" s="115"/>
      <c r="C45" s="76" t="s">
        <v>261</v>
      </c>
      <c r="D45" s="74" t="s">
        <v>88</v>
      </c>
      <c r="E45" s="74">
        <v>2</v>
      </c>
      <c r="F45" s="72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1:16" s="17" customFormat="1" ht="13.5">
      <c r="A46" s="74"/>
      <c r="B46" s="115"/>
      <c r="C46" s="77" t="s">
        <v>262</v>
      </c>
      <c r="D46" s="74"/>
      <c r="E46" s="74"/>
      <c r="F46" s="72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6" s="17" customFormat="1" ht="38.25">
      <c r="A47" s="74">
        <v>1</v>
      </c>
      <c r="B47" s="115"/>
      <c r="C47" s="76" t="s">
        <v>263</v>
      </c>
      <c r="D47" s="74" t="s">
        <v>87</v>
      </c>
      <c r="E47" s="74">
        <v>11</v>
      </c>
      <c r="F47" s="72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6" s="17" customFormat="1" ht="38.25">
      <c r="A48" s="74">
        <v>2</v>
      </c>
      <c r="B48" s="115"/>
      <c r="C48" s="76" t="s">
        <v>264</v>
      </c>
      <c r="D48" s="74" t="s">
        <v>87</v>
      </c>
      <c r="E48" s="74">
        <v>15</v>
      </c>
      <c r="F48" s="72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6" s="17" customFormat="1" ht="38.25">
      <c r="A49" s="74">
        <v>3</v>
      </c>
      <c r="B49" s="115"/>
      <c r="C49" s="76" t="s">
        <v>265</v>
      </c>
      <c r="D49" s="74" t="s">
        <v>87</v>
      </c>
      <c r="E49" s="74">
        <v>7</v>
      </c>
      <c r="F49" s="72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6" s="17" customFormat="1">
      <c r="A50" s="74">
        <v>4</v>
      </c>
      <c r="B50" s="115"/>
      <c r="C50" s="76" t="s">
        <v>266</v>
      </c>
      <c r="D50" s="74" t="s">
        <v>242</v>
      </c>
      <c r="E50" s="74">
        <v>1</v>
      </c>
      <c r="F50" s="72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6" s="17" customFormat="1">
      <c r="A51" s="74">
        <v>5</v>
      </c>
      <c r="B51" s="115"/>
      <c r="C51" s="76" t="s">
        <v>246</v>
      </c>
      <c r="D51" s="74" t="s">
        <v>242</v>
      </c>
      <c r="E51" s="74">
        <v>2</v>
      </c>
      <c r="F51" s="72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6" s="17" customFormat="1">
      <c r="A52" s="74">
        <v>6</v>
      </c>
      <c r="B52" s="115"/>
      <c r="C52" s="76" t="s">
        <v>247</v>
      </c>
      <c r="D52" s="74" t="s">
        <v>242</v>
      </c>
      <c r="E52" s="74">
        <v>2</v>
      </c>
      <c r="F52" s="72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6" s="17" customFormat="1">
      <c r="A53" s="74">
        <v>7</v>
      </c>
      <c r="B53" s="115"/>
      <c r="C53" s="76" t="s">
        <v>250</v>
      </c>
      <c r="D53" s="74" t="s">
        <v>242</v>
      </c>
      <c r="E53" s="74">
        <v>4</v>
      </c>
      <c r="F53" s="72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6" s="17" customFormat="1">
      <c r="A54" s="74">
        <v>8</v>
      </c>
      <c r="B54" s="115"/>
      <c r="C54" s="76" t="s">
        <v>267</v>
      </c>
      <c r="D54" s="74" t="s">
        <v>88</v>
      </c>
      <c r="E54" s="74">
        <v>2</v>
      </c>
      <c r="F54" s="72"/>
      <c r="G54" s="59"/>
      <c r="H54" s="59"/>
      <c r="I54" s="121"/>
      <c r="J54" s="59"/>
      <c r="K54" s="59"/>
      <c r="L54" s="59"/>
      <c r="M54" s="59"/>
      <c r="N54" s="59"/>
      <c r="O54" s="59"/>
      <c r="P54" s="59"/>
    </row>
    <row r="55" spans="1:16" s="17" customFormat="1" ht="13.5">
      <c r="A55" s="74"/>
      <c r="B55" s="115"/>
      <c r="C55" s="77" t="s">
        <v>268</v>
      </c>
      <c r="D55" s="74"/>
      <c r="E55" s="74"/>
      <c r="F55" s="72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1:16" s="17" customFormat="1" ht="38.25">
      <c r="A56" s="74">
        <v>1</v>
      </c>
      <c r="B56" s="115"/>
      <c r="C56" s="76" t="s">
        <v>269</v>
      </c>
      <c r="D56" s="74" t="s">
        <v>87</v>
      </c>
      <c r="E56" s="74">
        <v>10</v>
      </c>
      <c r="F56" s="72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1:16" s="17" customFormat="1">
      <c r="A57" s="74">
        <v>2</v>
      </c>
      <c r="B57" s="115"/>
      <c r="C57" s="76" t="s">
        <v>270</v>
      </c>
      <c r="D57" s="74" t="s">
        <v>87</v>
      </c>
      <c r="E57" s="74">
        <v>0.5</v>
      </c>
      <c r="F57" s="72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1:16" s="17" customFormat="1">
      <c r="A58" s="74">
        <v>3</v>
      </c>
      <c r="B58" s="115"/>
      <c r="C58" s="76" t="s">
        <v>271</v>
      </c>
      <c r="D58" s="74" t="s">
        <v>242</v>
      </c>
      <c r="E58" s="74">
        <v>1</v>
      </c>
      <c r="F58" s="72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 s="17" customFormat="1">
      <c r="A59" s="74">
        <v>4</v>
      </c>
      <c r="B59" s="115"/>
      <c r="C59" s="76" t="s">
        <v>272</v>
      </c>
      <c r="D59" s="74" t="s">
        <v>242</v>
      </c>
      <c r="E59" s="74">
        <v>2</v>
      </c>
      <c r="F59" s="72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1:16" s="17" customFormat="1" ht="25.5">
      <c r="A60" s="74">
        <v>5</v>
      </c>
      <c r="B60" s="115"/>
      <c r="C60" s="76" t="s">
        <v>273</v>
      </c>
      <c r="D60" s="74" t="s">
        <v>242</v>
      </c>
      <c r="E60" s="74">
        <v>1</v>
      </c>
      <c r="F60" s="72"/>
      <c r="G60" s="59"/>
      <c r="H60" s="59"/>
      <c r="I60" s="109"/>
      <c r="J60" s="59"/>
      <c r="K60" s="59"/>
      <c r="L60" s="59"/>
      <c r="M60" s="59"/>
      <c r="N60" s="59"/>
      <c r="O60" s="59"/>
      <c r="P60" s="59"/>
    </row>
    <row r="61" spans="1:16" s="17" customFormat="1" ht="25.5">
      <c r="A61" s="74">
        <v>6</v>
      </c>
      <c r="B61" s="115"/>
      <c r="C61" s="76" t="s">
        <v>274</v>
      </c>
      <c r="D61" s="74" t="s">
        <v>242</v>
      </c>
      <c r="E61" s="74">
        <v>1</v>
      </c>
      <c r="F61" s="72"/>
      <c r="G61" s="59"/>
      <c r="H61" s="59"/>
      <c r="I61" s="109"/>
      <c r="J61" s="59"/>
      <c r="K61" s="59"/>
      <c r="L61" s="59"/>
      <c r="M61" s="59"/>
      <c r="N61" s="59"/>
      <c r="O61" s="59"/>
      <c r="P61" s="59"/>
    </row>
    <row r="62" spans="1:16" s="17" customFormat="1">
      <c r="A62" s="74">
        <v>7</v>
      </c>
      <c r="B62" s="115"/>
      <c r="C62" s="76" t="s">
        <v>275</v>
      </c>
      <c r="D62" s="74" t="s">
        <v>87</v>
      </c>
      <c r="E62" s="74">
        <v>20</v>
      </c>
      <c r="F62" s="72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1:16" s="17" customFormat="1">
      <c r="A63" s="74">
        <v>8</v>
      </c>
      <c r="B63" s="115"/>
      <c r="C63" s="76" t="s">
        <v>276</v>
      </c>
      <c r="D63" s="74" t="s">
        <v>242</v>
      </c>
      <c r="E63" s="74">
        <v>1</v>
      </c>
      <c r="F63" s="72"/>
      <c r="G63" s="59"/>
      <c r="H63" s="59"/>
      <c r="I63" s="59"/>
      <c r="J63" s="59"/>
      <c r="K63" s="59"/>
      <c r="L63" s="59"/>
      <c r="M63" s="59"/>
      <c r="N63" s="59"/>
      <c r="O63" s="59"/>
      <c r="P63" s="59"/>
    </row>
    <row r="64" spans="1:16" s="17" customFormat="1">
      <c r="A64" s="74">
        <v>9</v>
      </c>
      <c r="B64" s="115"/>
      <c r="C64" s="76" t="s">
        <v>277</v>
      </c>
      <c r="D64" s="74" t="s">
        <v>88</v>
      </c>
      <c r="E64" s="74">
        <v>3</v>
      </c>
      <c r="F64" s="72"/>
      <c r="G64" s="59"/>
      <c r="H64" s="59"/>
      <c r="I64" s="59"/>
      <c r="J64" s="59"/>
      <c r="K64" s="59"/>
      <c r="L64" s="59"/>
      <c r="M64" s="59"/>
      <c r="N64" s="59"/>
      <c r="O64" s="59"/>
      <c r="P64" s="59"/>
    </row>
    <row r="65" spans="1:16" s="17" customFormat="1">
      <c r="A65" s="74">
        <v>10</v>
      </c>
      <c r="B65" s="115"/>
      <c r="C65" s="76" t="s">
        <v>278</v>
      </c>
      <c r="D65" s="74" t="s">
        <v>242</v>
      </c>
      <c r="E65" s="74">
        <v>7</v>
      </c>
      <c r="F65" s="72"/>
      <c r="G65" s="59"/>
      <c r="H65" s="59"/>
      <c r="I65" s="59"/>
      <c r="J65" s="59"/>
      <c r="K65" s="59"/>
      <c r="L65" s="59"/>
      <c r="M65" s="59"/>
      <c r="N65" s="59"/>
      <c r="O65" s="59"/>
      <c r="P65" s="59"/>
    </row>
    <row r="66" spans="1:16" s="17" customFormat="1">
      <c r="A66" s="74">
        <v>11</v>
      </c>
      <c r="B66" s="115"/>
      <c r="C66" s="76" t="s">
        <v>279</v>
      </c>
      <c r="D66" s="74" t="s">
        <v>87</v>
      </c>
      <c r="E66" s="74">
        <v>1</v>
      </c>
      <c r="F66" s="72"/>
      <c r="G66" s="59"/>
      <c r="H66" s="59"/>
      <c r="I66" s="59"/>
      <c r="J66" s="59"/>
      <c r="K66" s="59"/>
      <c r="L66" s="59"/>
      <c r="M66" s="59"/>
      <c r="N66" s="59"/>
      <c r="O66" s="59"/>
      <c r="P66" s="59"/>
    </row>
    <row r="67" spans="1:16" s="17" customFormat="1">
      <c r="A67" s="74">
        <v>12</v>
      </c>
      <c r="B67" s="115"/>
      <c r="C67" s="76" t="s">
        <v>280</v>
      </c>
      <c r="D67" s="74" t="s">
        <v>87</v>
      </c>
      <c r="E67" s="74">
        <v>1</v>
      </c>
      <c r="F67" s="72"/>
      <c r="G67" s="59"/>
      <c r="H67" s="59"/>
      <c r="I67" s="59"/>
      <c r="J67" s="59"/>
      <c r="K67" s="59"/>
      <c r="L67" s="59"/>
      <c r="M67" s="59"/>
      <c r="N67" s="59"/>
      <c r="O67" s="59"/>
      <c r="P67" s="59"/>
    </row>
    <row r="68" spans="1:16" s="17" customFormat="1">
      <c r="A68" s="74">
        <v>13</v>
      </c>
      <c r="B68" s="115"/>
      <c r="C68" s="76" t="s">
        <v>248</v>
      </c>
      <c r="D68" s="74" t="s">
        <v>242</v>
      </c>
      <c r="E68" s="74">
        <v>2</v>
      </c>
      <c r="F68" s="72"/>
      <c r="G68" s="59"/>
      <c r="H68" s="59"/>
      <c r="I68" s="59"/>
      <c r="J68" s="59"/>
      <c r="K68" s="59"/>
      <c r="L68" s="59"/>
      <c r="M68" s="59"/>
      <c r="N68" s="59"/>
      <c r="O68" s="59"/>
      <c r="P68" s="59"/>
    </row>
    <row r="69" spans="1:16" s="17" customFormat="1">
      <c r="A69" s="74">
        <v>14</v>
      </c>
      <c r="B69" s="115"/>
      <c r="C69" s="76" t="s">
        <v>281</v>
      </c>
      <c r="D69" s="74" t="s">
        <v>242</v>
      </c>
      <c r="E69" s="74">
        <v>2</v>
      </c>
      <c r="F69" s="72"/>
      <c r="G69" s="59"/>
      <c r="H69" s="59"/>
      <c r="I69" s="59"/>
      <c r="J69" s="59"/>
      <c r="K69" s="59"/>
      <c r="L69" s="59"/>
      <c r="M69" s="59"/>
      <c r="N69" s="59"/>
      <c r="O69" s="59"/>
      <c r="P69" s="59"/>
    </row>
    <row r="70" spans="1:16" s="17" customFormat="1">
      <c r="A70" s="74">
        <v>15</v>
      </c>
      <c r="B70" s="115"/>
      <c r="C70" s="76" t="s">
        <v>282</v>
      </c>
      <c r="D70" s="74" t="s">
        <v>88</v>
      </c>
      <c r="E70" s="74">
        <v>1</v>
      </c>
      <c r="F70" s="72"/>
      <c r="G70" s="59"/>
      <c r="H70" s="59"/>
      <c r="I70" s="109"/>
      <c r="J70" s="59"/>
      <c r="K70" s="59"/>
      <c r="L70" s="59"/>
      <c r="M70" s="59"/>
      <c r="N70" s="59"/>
      <c r="O70" s="59"/>
      <c r="P70" s="59"/>
    </row>
    <row r="71" spans="1:16" s="17" customFormat="1" ht="25.5">
      <c r="A71" s="74">
        <v>16</v>
      </c>
      <c r="B71" s="115"/>
      <c r="C71" s="76" t="s">
        <v>283</v>
      </c>
      <c r="D71" s="74" t="s">
        <v>88</v>
      </c>
      <c r="E71" s="74">
        <v>1</v>
      </c>
      <c r="F71" s="72"/>
      <c r="G71" s="59"/>
      <c r="H71" s="59"/>
      <c r="I71" s="59"/>
      <c r="J71" s="59"/>
      <c r="K71" s="59"/>
      <c r="L71" s="59"/>
      <c r="M71" s="59"/>
      <c r="N71" s="59"/>
      <c r="O71" s="59"/>
      <c r="P71" s="59"/>
    </row>
    <row r="72" spans="1:16" s="17" customFormat="1">
      <c r="A72" s="74">
        <v>17</v>
      </c>
      <c r="B72" s="115"/>
      <c r="C72" s="76" t="s">
        <v>246</v>
      </c>
      <c r="D72" s="74" t="s">
        <v>242</v>
      </c>
      <c r="E72" s="74">
        <v>1</v>
      </c>
      <c r="F72" s="72"/>
      <c r="G72" s="59"/>
      <c r="H72" s="59"/>
      <c r="I72" s="59"/>
      <c r="J72" s="59"/>
      <c r="K72" s="59"/>
      <c r="L72" s="59"/>
      <c r="M72" s="59"/>
      <c r="N72" s="59"/>
      <c r="O72" s="59"/>
      <c r="P72" s="59"/>
    </row>
    <row r="73" spans="1:16" s="17" customFormat="1">
      <c r="A73" s="74">
        <v>18</v>
      </c>
      <c r="B73" s="115"/>
      <c r="C73" s="76" t="s">
        <v>410</v>
      </c>
      <c r="D73" s="74" t="s">
        <v>87</v>
      </c>
      <c r="E73" s="74">
        <v>356</v>
      </c>
      <c r="F73" s="72"/>
      <c r="G73" s="59"/>
      <c r="H73" s="59"/>
      <c r="I73" s="59"/>
      <c r="J73" s="59"/>
      <c r="K73" s="59"/>
      <c r="L73" s="59"/>
      <c r="M73" s="59"/>
      <c r="N73" s="59"/>
      <c r="O73" s="59"/>
      <c r="P73" s="59"/>
    </row>
    <row r="74" spans="1:16" s="17" customFormat="1">
      <c r="A74" s="74">
        <v>19</v>
      </c>
      <c r="B74" s="115"/>
      <c r="C74" s="76" t="s">
        <v>409</v>
      </c>
      <c r="D74" s="74" t="s">
        <v>408</v>
      </c>
      <c r="E74" s="74">
        <v>1</v>
      </c>
      <c r="F74" s="72"/>
      <c r="G74" s="59"/>
      <c r="H74" s="59"/>
      <c r="I74" s="59"/>
      <c r="J74" s="59"/>
      <c r="K74" s="59"/>
      <c r="L74" s="59"/>
      <c r="M74" s="59"/>
      <c r="N74" s="59"/>
      <c r="O74" s="59"/>
      <c r="P74" s="59"/>
    </row>
    <row r="75" spans="1:16" s="17" customFormat="1" ht="13.5">
      <c r="A75" s="74"/>
      <c r="B75" s="115"/>
      <c r="C75" s="77" t="s">
        <v>284</v>
      </c>
      <c r="D75" s="74"/>
      <c r="E75" s="74"/>
      <c r="F75" s="72"/>
      <c r="G75" s="59"/>
      <c r="H75" s="59"/>
      <c r="I75" s="59"/>
      <c r="J75" s="59"/>
      <c r="K75" s="59"/>
      <c r="L75" s="59"/>
      <c r="M75" s="59"/>
      <c r="N75" s="59"/>
      <c r="O75" s="59"/>
      <c r="P75" s="59"/>
    </row>
    <row r="76" spans="1:16" s="17" customFormat="1">
      <c r="A76" s="74">
        <v>1</v>
      </c>
      <c r="B76" s="115"/>
      <c r="C76" s="76" t="s">
        <v>285</v>
      </c>
      <c r="D76" s="74" t="s">
        <v>88</v>
      </c>
      <c r="E76" s="74">
        <v>1</v>
      </c>
      <c r="F76" s="72"/>
      <c r="G76" s="59"/>
      <c r="H76" s="59"/>
      <c r="I76" s="59"/>
      <c r="J76" s="59"/>
      <c r="K76" s="59"/>
      <c r="L76" s="59"/>
      <c r="M76" s="59"/>
      <c r="N76" s="59"/>
      <c r="O76" s="59"/>
      <c r="P76" s="59"/>
    </row>
    <row r="77" spans="1:16" s="17" customFormat="1" ht="25.5">
      <c r="A77" s="74">
        <v>2</v>
      </c>
      <c r="B77" s="115"/>
      <c r="C77" s="76" t="s">
        <v>286</v>
      </c>
      <c r="D77" s="74" t="s">
        <v>87</v>
      </c>
      <c r="E77" s="74">
        <v>10</v>
      </c>
      <c r="F77" s="72"/>
      <c r="G77" s="59"/>
      <c r="H77" s="59"/>
      <c r="I77" s="59"/>
      <c r="J77" s="59"/>
      <c r="K77" s="59"/>
      <c r="L77" s="59"/>
      <c r="M77" s="59"/>
      <c r="N77" s="59"/>
      <c r="O77" s="59"/>
      <c r="P77" s="59"/>
    </row>
    <row r="78" spans="1:16" s="17" customFormat="1" ht="25.5">
      <c r="A78" s="74">
        <v>3</v>
      </c>
      <c r="B78" s="115"/>
      <c r="C78" s="76" t="s">
        <v>287</v>
      </c>
      <c r="D78" s="74" t="s">
        <v>87</v>
      </c>
      <c r="E78" s="74">
        <v>5</v>
      </c>
      <c r="F78" s="72"/>
      <c r="G78" s="59"/>
      <c r="H78" s="59"/>
      <c r="I78" s="59"/>
      <c r="J78" s="59"/>
      <c r="K78" s="59"/>
      <c r="L78" s="59"/>
      <c r="M78" s="59"/>
      <c r="N78" s="59"/>
      <c r="O78" s="59"/>
      <c r="P78" s="59"/>
    </row>
    <row r="79" spans="1:16" s="17" customFormat="1" ht="38.25">
      <c r="A79" s="74">
        <v>4</v>
      </c>
      <c r="B79" s="115"/>
      <c r="C79" s="76" t="s">
        <v>288</v>
      </c>
      <c r="D79" s="74" t="s">
        <v>87</v>
      </c>
      <c r="E79" s="74">
        <v>18</v>
      </c>
      <c r="F79" s="72"/>
      <c r="G79" s="59"/>
      <c r="H79" s="59"/>
      <c r="I79" s="59"/>
      <c r="J79" s="59"/>
      <c r="K79" s="59"/>
      <c r="L79" s="59"/>
      <c r="M79" s="59"/>
      <c r="N79" s="59"/>
      <c r="O79" s="59"/>
      <c r="P79" s="59"/>
    </row>
    <row r="80" spans="1:16" s="17" customFormat="1" ht="51">
      <c r="A80" s="74">
        <v>5</v>
      </c>
      <c r="B80" s="115"/>
      <c r="C80" s="76" t="s">
        <v>289</v>
      </c>
      <c r="D80" s="74" t="s">
        <v>87</v>
      </c>
      <c r="E80" s="74">
        <v>5</v>
      </c>
      <c r="F80" s="72"/>
      <c r="G80" s="59"/>
      <c r="H80" s="59"/>
      <c r="I80" s="59"/>
      <c r="J80" s="59"/>
      <c r="K80" s="59"/>
      <c r="L80" s="59"/>
      <c r="M80" s="59"/>
      <c r="N80" s="59"/>
      <c r="O80" s="59"/>
      <c r="P80" s="59"/>
    </row>
    <row r="81" spans="1:16" s="17" customFormat="1" ht="38.25">
      <c r="A81" s="74">
        <v>6</v>
      </c>
      <c r="B81" s="115"/>
      <c r="C81" s="76" t="s">
        <v>290</v>
      </c>
      <c r="D81" s="74" t="s">
        <v>87</v>
      </c>
      <c r="E81" s="74">
        <v>10</v>
      </c>
      <c r="F81" s="72"/>
      <c r="G81" s="59"/>
      <c r="H81" s="59"/>
      <c r="I81" s="59"/>
      <c r="J81" s="59"/>
      <c r="K81" s="59"/>
      <c r="L81" s="59"/>
      <c r="M81" s="59"/>
      <c r="N81" s="59"/>
      <c r="O81" s="59"/>
      <c r="P81" s="59"/>
    </row>
    <row r="82" spans="1:16" s="17" customFormat="1" ht="38.25">
      <c r="A82" s="74">
        <v>7</v>
      </c>
      <c r="B82" s="115"/>
      <c r="C82" s="76" t="s">
        <v>291</v>
      </c>
      <c r="D82" s="74" t="s">
        <v>87</v>
      </c>
      <c r="E82" s="74">
        <v>45</v>
      </c>
      <c r="F82" s="72"/>
      <c r="G82" s="59"/>
      <c r="H82" s="59"/>
      <c r="I82" s="59"/>
      <c r="J82" s="59"/>
      <c r="K82" s="59"/>
      <c r="L82" s="59"/>
      <c r="M82" s="59"/>
      <c r="N82" s="59"/>
      <c r="O82" s="59"/>
      <c r="P82" s="59"/>
    </row>
    <row r="83" spans="1:16" s="17" customFormat="1" ht="38.25">
      <c r="A83" s="74">
        <v>8</v>
      </c>
      <c r="B83" s="115"/>
      <c r="C83" s="76" t="s">
        <v>292</v>
      </c>
      <c r="D83" s="74" t="s">
        <v>87</v>
      </c>
      <c r="E83" s="74">
        <v>10</v>
      </c>
      <c r="F83" s="72"/>
      <c r="G83" s="59"/>
      <c r="H83" s="59"/>
      <c r="I83" s="59"/>
      <c r="J83" s="59"/>
      <c r="K83" s="59"/>
      <c r="L83" s="59"/>
      <c r="M83" s="59"/>
      <c r="N83" s="59"/>
      <c r="O83" s="59"/>
      <c r="P83" s="59"/>
    </row>
    <row r="84" spans="1:16" s="17" customFormat="1">
      <c r="A84" s="74">
        <v>9</v>
      </c>
      <c r="B84" s="115"/>
      <c r="C84" s="76" t="s">
        <v>293</v>
      </c>
      <c r="D84" s="74" t="s">
        <v>294</v>
      </c>
      <c r="E84" s="74">
        <v>3</v>
      </c>
      <c r="F84" s="72"/>
      <c r="G84" s="59"/>
      <c r="H84" s="59"/>
      <c r="I84" s="59"/>
      <c r="J84" s="59"/>
      <c r="K84" s="59"/>
      <c r="L84" s="59"/>
      <c r="M84" s="59"/>
      <c r="N84" s="59"/>
      <c r="O84" s="59"/>
      <c r="P84" s="59"/>
    </row>
    <row r="85" spans="1:16" s="17" customFormat="1">
      <c r="A85" s="74">
        <v>10</v>
      </c>
      <c r="B85" s="115"/>
      <c r="C85" s="76" t="s">
        <v>295</v>
      </c>
      <c r="D85" s="74" t="s">
        <v>88</v>
      </c>
      <c r="E85" s="74">
        <v>3</v>
      </c>
      <c r="F85" s="72"/>
      <c r="G85" s="59"/>
      <c r="H85" s="59"/>
      <c r="I85" s="59"/>
      <c r="J85" s="59"/>
      <c r="K85" s="59"/>
      <c r="L85" s="59"/>
      <c r="M85" s="59"/>
      <c r="N85" s="59"/>
      <c r="O85" s="59"/>
      <c r="P85" s="59"/>
    </row>
    <row r="86" spans="1:16" s="17" customFormat="1">
      <c r="A86" s="74">
        <v>11</v>
      </c>
      <c r="B86" s="115"/>
      <c r="C86" s="76" t="s">
        <v>296</v>
      </c>
      <c r="D86" s="74" t="s">
        <v>294</v>
      </c>
      <c r="E86" s="74">
        <v>1</v>
      </c>
      <c r="F86" s="72"/>
      <c r="G86" s="59"/>
      <c r="H86" s="59"/>
      <c r="I86" s="59"/>
      <c r="J86" s="59"/>
      <c r="K86" s="59"/>
      <c r="L86" s="59"/>
      <c r="M86" s="59"/>
      <c r="N86" s="59"/>
      <c r="O86" s="59"/>
      <c r="P86" s="59"/>
    </row>
    <row r="87" spans="1:16" s="17" customFormat="1">
      <c r="A87" s="74">
        <v>12</v>
      </c>
      <c r="B87" s="115"/>
      <c r="C87" s="76" t="s">
        <v>297</v>
      </c>
      <c r="D87" s="74" t="s">
        <v>294</v>
      </c>
      <c r="E87" s="74">
        <v>3</v>
      </c>
      <c r="F87" s="72"/>
      <c r="G87" s="59"/>
      <c r="H87" s="59"/>
      <c r="I87" s="59"/>
      <c r="J87" s="59"/>
      <c r="K87" s="59"/>
      <c r="L87" s="59"/>
      <c r="M87" s="59"/>
      <c r="N87" s="59"/>
      <c r="O87" s="59"/>
      <c r="P87" s="59"/>
    </row>
    <row r="88" spans="1:16" s="17" customFormat="1">
      <c r="A88" s="74">
        <v>13</v>
      </c>
      <c r="B88" s="115"/>
      <c r="C88" s="76" t="s">
        <v>298</v>
      </c>
      <c r="D88" s="74" t="s">
        <v>294</v>
      </c>
      <c r="E88" s="74">
        <v>1</v>
      </c>
      <c r="F88" s="72"/>
      <c r="G88" s="59"/>
      <c r="H88" s="59"/>
      <c r="I88" s="59"/>
      <c r="J88" s="59"/>
      <c r="K88" s="59"/>
      <c r="L88" s="59"/>
      <c r="M88" s="59"/>
      <c r="N88" s="59"/>
      <c r="O88" s="59"/>
      <c r="P88" s="59"/>
    </row>
    <row r="89" spans="1:16" s="17" customFormat="1">
      <c r="A89" s="74">
        <v>14</v>
      </c>
      <c r="B89" s="115"/>
      <c r="C89" s="76" t="s">
        <v>299</v>
      </c>
      <c r="D89" s="74" t="s">
        <v>294</v>
      </c>
      <c r="E89" s="74">
        <v>5</v>
      </c>
      <c r="F89" s="72"/>
      <c r="G89" s="59"/>
      <c r="H89" s="59"/>
      <c r="I89" s="59"/>
      <c r="J89" s="59"/>
      <c r="K89" s="59"/>
      <c r="L89" s="59"/>
      <c r="M89" s="59"/>
      <c r="N89" s="59"/>
      <c r="O89" s="59"/>
      <c r="P89" s="59"/>
    </row>
    <row r="90" spans="1:16" s="17" customFormat="1">
      <c r="A90" s="74">
        <v>15</v>
      </c>
      <c r="B90" s="115"/>
      <c r="C90" s="76" t="s">
        <v>300</v>
      </c>
      <c r="D90" s="74" t="s">
        <v>294</v>
      </c>
      <c r="E90" s="74">
        <v>1</v>
      </c>
      <c r="F90" s="72"/>
      <c r="G90" s="59"/>
      <c r="H90" s="59"/>
      <c r="I90" s="59"/>
      <c r="J90" s="59"/>
      <c r="K90" s="59"/>
      <c r="L90" s="59"/>
      <c r="M90" s="59"/>
      <c r="N90" s="59"/>
      <c r="O90" s="59"/>
      <c r="P90" s="59"/>
    </row>
    <row r="91" spans="1:16" s="17" customFormat="1" ht="25.5">
      <c r="A91" s="74">
        <v>16</v>
      </c>
      <c r="B91" s="115"/>
      <c r="C91" s="76" t="s">
        <v>301</v>
      </c>
      <c r="D91" s="74" t="s">
        <v>88</v>
      </c>
      <c r="E91" s="74">
        <v>4</v>
      </c>
      <c r="F91" s="72"/>
      <c r="G91" s="59"/>
      <c r="H91" s="59"/>
      <c r="I91" s="59"/>
      <c r="J91" s="59"/>
      <c r="K91" s="59"/>
      <c r="L91" s="59"/>
      <c r="M91" s="59"/>
      <c r="N91" s="59"/>
      <c r="O91" s="59"/>
      <c r="P91" s="59"/>
    </row>
    <row r="92" spans="1:16" s="17" customFormat="1" ht="25.5">
      <c r="A92" s="74">
        <v>17</v>
      </c>
      <c r="B92" s="115"/>
      <c r="C92" s="76" t="s">
        <v>302</v>
      </c>
      <c r="D92" s="74" t="s">
        <v>88</v>
      </c>
      <c r="E92" s="74">
        <v>7</v>
      </c>
      <c r="F92" s="72"/>
      <c r="G92" s="59"/>
      <c r="H92" s="59"/>
      <c r="I92" s="59"/>
      <c r="J92" s="59"/>
      <c r="K92" s="59"/>
      <c r="L92" s="59"/>
      <c r="M92" s="59"/>
      <c r="N92" s="59"/>
      <c r="O92" s="59"/>
      <c r="P92" s="59"/>
    </row>
    <row r="93" spans="1:16" s="17" customFormat="1">
      <c r="A93" s="74">
        <v>18</v>
      </c>
      <c r="B93" s="115"/>
      <c r="C93" s="76" t="s">
        <v>303</v>
      </c>
      <c r="D93" s="74" t="s">
        <v>87</v>
      </c>
      <c r="E93" s="74">
        <v>0.5</v>
      </c>
      <c r="F93" s="72"/>
      <c r="G93" s="59"/>
      <c r="H93" s="59"/>
      <c r="I93" s="59"/>
      <c r="J93" s="59"/>
      <c r="K93" s="59"/>
      <c r="L93" s="59"/>
      <c r="M93" s="59"/>
      <c r="N93" s="59"/>
      <c r="O93" s="59"/>
      <c r="P93" s="59"/>
    </row>
    <row r="94" spans="1:16" s="17" customFormat="1">
      <c r="A94" s="74">
        <v>19</v>
      </c>
      <c r="B94" s="115"/>
      <c r="C94" s="76" t="s">
        <v>304</v>
      </c>
      <c r="D94" s="74" t="s">
        <v>88</v>
      </c>
      <c r="E94" s="74">
        <v>5</v>
      </c>
      <c r="F94" s="72"/>
      <c r="G94" s="59"/>
      <c r="H94" s="59"/>
      <c r="I94" s="59"/>
      <c r="J94" s="59"/>
      <c r="K94" s="59"/>
      <c r="L94" s="59"/>
      <c r="M94" s="59"/>
      <c r="N94" s="59"/>
      <c r="O94" s="59"/>
      <c r="P94" s="59"/>
    </row>
    <row r="95" spans="1:16" s="17" customFormat="1">
      <c r="A95" s="74">
        <v>20</v>
      </c>
      <c r="B95" s="115"/>
      <c r="C95" s="76" t="s">
        <v>305</v>
      </c>
      <c r="D95" s="74" t="s">
        <v>88</v>
      </c>
      <c r="E95" s="74">
        <v>7</v>
      </c>
      <c r="F95" s="72"/>
      <c r="G95" s="59"/>
      <c r="H95" s="59"/>
      <c r="I95" s="59"/>
      <c r="J95" s="59"/>
      <c r="K95" s="59"/>
      <c r="L95" s="59"/>
      <c r="M95" s="59"/>
      <c r="N95" s="59"/>
      <c r="O95" s="59"/>
      <c r="P95" s="59"/>
    </row>
    <row r="96" spans="1:16" s="17" customFormat="1">
      <c r="A96" s="74">
        <v>21</v>
      </c>
      <c r="B96" s="115"/>
      <c r="C96" s="76" t="s">
        <v>306</v>
      </c>
      <c r="D96" s="74" t="s">
        <v>88</v>
      </c>
      <c r="E96" s="74">
        <v>6</v>
      </c>
      <c r="F96" s="72"/>
      <c r="G96" s="59"/>
      <c r="H96" s="59"/>
      <c r="I96" s="59"/>
      <c r="J96" s="59"/>
      <c r="K96" s="59"/>
      <c r="L96" s="59"/>
      <c r="M96" s="59"/>
      <c r="N96" s="59"/>
      <c r="O96" s="59"/>
      <c r="P96" s="59"/>
    </row>
    <row r="97" spans="1:20" s="17" customFormat="1">
      <c r="A97" s="74">
        <v>22</v>
      </c>
      <c r="B97" s="115"/>
      <c r="C97" s="76" t="s">
        <v>307</v>
      </c>
      <c r="D97" s="74" t="s">
        <v>88</v>
      </c>
      <c r="E97" s="74">
        <v>2</v>
      </c>
      <c r="F97" s="72"/>
      <c r="G97" s="59"/>
      <c r="H97" s="59"/>
      <c r="I97" s="59"/>
      <c r="J97" s="59"/>
      <c r="K97" s="59"/>
      <c r="L97" s="59"/>
      <c r="M97" s="59"/>
      <c r="N97" s="59"/>
      <c r="O97" s="59"/>
      <c r="P97" s="59"/>
    </row>
    <row r="98" spans="1:20" s="17" customFormat="1">
      <c r="A98" s="15" t="s">
        <v>18</v>
      </c>
      <c r="B98" s="16" t="s">
        <v>18</v>
      </c>
      <c r="C98" s="141" t="s">
        <v>19</v>
      </c>
      <c r="D98" s="141"/>
      <c r="E98" s="16" t="s">
        <v>18</v>
      </c>
      <c r="F98" s="16"/>
      <c r="G98" s="16"/>
      <c r="H98" s="16"/>
      <c r="I98" s="16"/>
      <c r="J98" s="16"/>
      <c r="K98" s="16"/>
      <c r="L98" s="60"/>
      <c r="M98" s="60"/>
      <c r="N98" s="60"/>
      <c r="O98" s="60"/>
      <c r="P98" s="60"/>
      <c r="Q98" s="17" t="s">
        <v>18</v>
      </c>
    </row>
    <row r="99" spans="1:20" s="17" customFormat="1" ht="16.5" customHeight="1">
      <c r="A99" s="15" t="s">
        <v>18</v>
      </c>
      <c r="B99" s="16" t="s">
        <v>18</v>
      </c>
      <c r="C99" s="129" t="s">
        <v>20</v>
      </c>
      <c r="D99" s="130"/>
      <c r="E99" s="130"/>
      <c r="F99" s="130"/>
      <c r="G99" s="130"/>
      <c r="H99" s="130"/>
      <c r="I99" s="130"/>
      <c r="J99" s="130"/>
      <c r="K99" s="61"/>
      <c r="L99" s="16"/>
      <c r="M99" s="16"/>
      <c r="N99" s="59"/>
      <c r="O99" s="16"/>
      <c r="P99" s="59"/>
      <c r="Q99" s="17" t="s">
        <v>18</v>
      </c>
    </row>
    <row r="100" spans="1:20" s="17" customFormat="1" ht="16.5" customHeight="1">
      <c r="A100" s="15" t="s">
        <v>18</v>
      </c>
      <c r="B100" s="16" t="s">
        <v>18</v>
      </c>
      <c r="C100" s="127" t="s">
        <v>21</v>
      </c>
      <c r="D100" s="131"/>
      <c r="E100" s="131"/>
      <c r="F100" s="131"/>
      <c r="G100" s="131"/>
      <c r="H100" s="131"/>
      <c r="I100" s="131"/>
      <c r="J100" s="131"/>
      <c r="K100" s="62"/>
      <c r="L100" s="63"/>
      <c r="M100" s="63"/>
      <c r="N100" s="63"/>
      <c r="O100" s="63"/>
      <c r="P100" s="63"/>
      <c r="Q100" s="17" t="s">
        <v>18</v>
      </c>
    </row>
    <row r="101" spans="1:20" s="17" customFormat="1" ht="15.75" customHeight="1">
      <c r="A101" s="18" t="s">
        <v>18</v>
      </c>
      <c r="B101" s="19" t="s">
        <v>18</v>
      </c>
      <c r="C101" s="19" t="s">
        <v>18</v>
      </c>
      <c r="D101" s="132" t="s">
        <v>18</v>
      </c>
      <c r="E101" s="132"/>
      <c r="F101" s="132" t="s">
        <v>18</v>
      </c>
      <c r="G101" s="132"/>
      <c r="H101" s="132"/>
      <c r="I101" s="132" t="s">
        <v>18</v>
      </c>
      <c r="J101" s="132"/>
      <c r="K101" s="19" t="s">
        <v>18</v>
      </c>
      <c r="L101" s="19" t="s">
        <v>18</v>
      </c>
      <c r="M101" s="19" t="s">
        <v>18</v>
      </c>
      <c r="N101" s="20"/>
      <c r="P101" s="17" t="s">
        <v>18</v>
      </c>
    </row>
    <row r="102" spans="1:20" s="17" customFormat="1">
      <c r="A102" s="18" t="s">
        <v>22</v>
      </c>
      <c r="B102" s="21"/>
      <c r="C102" s="22"/>
      <c r="G102" s="18" t="s">
        <v>23</v>
      </c>
      <c r="H102" s="23"/>
      <c r="I102" s="22"/>
      <c r="J102" s="22"/>
      <c r="K102" s="21"/>
      <c r="L102" s="27" t="s">
        <v>25</v>
      </c>
      <c r="M102" s="21"/>
      <c r="N102" s="21"/>
      <c r="O102" s="21"/>
      <c r="R102" s="21"/>
      <c r="S102" s="21"/>
      <c r="T102" s="21"/>
    </row>
    <row r="103" spans="1:20" s="17" customFormat="1">
      <c r="A103" s="24"/>
      <c r="B103" s="25"/>
      <c r="C103" s="26" t="s">
        <v>24</v>
      </c>
      <c r="G103" s="25"/>
      <c r="H103" s="25"/>
      <c r="I103" s="26" t="s">
        <v>24</v>
      </c>
      <c r="J103" s="25"/>
      <c r="K103" s="25"/>
      <c r="L103" s="25"/>
      <c r="M103" s="25"/>
      <c r="N103" s="25"/>
    </row>
    <row r="104" spans="1:20" s="17" customFormat="1">
      <c r="E104" s="19" t="s">
        <v>18</v>
      </c>
    </row>
    <row r="105" spans="1:20" ht="15.75">
      <c r="A105" s="4" t="s">
        <v>18</v>
      </c>
      <c r="C105" s="28" t="s">
        <v>18</v>
      </c>
      <c r="D105" s="28" t="s">
        <v>18</v>
      </c>
    </row>
    <row r="106" spans="1:20" ht="15.75">
      <c r="A106" s="29"/>
    </row>
  </sheetData>
  <mergeCells count="13">
    <mergeCell ref="C98:D98"/>
    <mergeCell ref="C99:J99"/>
    <mergeCell ref="C100:J100"/>
    <mergeCell ref="D101:E101"/>
    <mergeCell ref="F101:H101"/>
    <mergeCell ref="I101:J101"/>
    <mergeCell ref="A4:P4"/>
    <mergeCell ref="A1:P1"/>
    <mergeCell ref="D10:D11"/>
    <mergeCell ref="E10:E11"/>
    <mergeCell ref="F10:K10"/>
    <mergeCell ref="L10:P10"/>
    <mergeCell ref="N8:O8"/>
  </mergeCells>
  <phoneticPr fontId="18" type="noConversion"/>
  <pageMargins left="0.24" right="0.17" top="0.76" bottom="0.52" header="0.75" footer="0.5"/>
  <pageSetup paperSize="9" scale="84" fitToHeight="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  <pageSetUpPr fitToPage="1"/>
  </sheetPr>
  <dimension ref="A1:T121"/>
  <sheetViews>
    <sheetView showZeros="0" workbookViewId="0">
      <selection activeCell="G20" sqref="G20"/>
    </sheetView>
  </sheetViews>
  <sheetFormatPr defaultColWidth="9.33203125" defaultRowHeight="12.75"/>
  <cols>
    <col min="1" max="1" width="5.5" style="1" customWidth="1"/>
    <col min="3" max="3" width="36.6640625" customWidth="1"/>
    <col min="4" max="4" width="8.83203125" customWidth="1"/>
    <col min="5" max="5" width="10.83203125" customWidth="1"/>
    <col min="12" max="12" width="9.83203125" bestFit="1" customWidth="1"/>
    <col min="14" max="14" width="10.1640625" customWidth="1"/>
    <col min="16" max="16" width="14.1640625" customWidth="1"/>
    <col min="17" max="17" width="9.83203125" customWidth="1"/>
  </cols>
  <sheetData>
    <row r="1" spans="1:18" ht="15.75">
      <c r="A1" s="133" t="s">
        <v>506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5.75">
      <c r="A2" s="57"/>
      <c r="B2" s="58"/>
      <c r="C2" s="58"/>
      <c r="D2" s="58"/>
      <c r="E2" s="58"/>
      <c r="F2" s="64" t="s">
        <v>91</v>
      </c>
      <c r="G2" s="58"/>
      <c r="H2" s="58"/>
      <c r="I2" s="58"/>
      <c r="J2" s="58"/>
      <c r="K2" s="58"/>
      <c r="L2" s="58"/>
      <c r="M2" s="58"/>
    </row>
    <row r="3" spans="1:18">
      <c r="D3" s="2" t="s">
        <v>0</v>
      </c>
    </row>
    <row r="4" spans="1:18" ht="15.75">
      <c r="A4" s="140" t="s">
        <v>510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1:18" ht="15.75">
      <c r="A5" s="33" t="s">
        <v>328</v>
      </c>
      <c r="B5" s="34"/>
      <c r="C5" s="31"/>
      <c r="D5" s="31"/>
      <c r="E5" s="31"/>
      <c r="F5" s="31"/>
      <c r="G5" s="31"/>
      <c r="H5" s="31"/>
    </row>
    <row r="6" spans="1:18" ht="15.75">
      <c r="A6" s="33" t="s">
        <v>329</v>
      </c>
      <c r="B6" s="34"/>
      <c r="C6" s="31"/>
      <c r="D6" s="31"/>
      <c r="E6" s="31"/>
      <c r="F6" s="31"/>
      <c r="G6" s="31"/>
      <c r="H6" s="31"/>
    </row>
    <row r="7" spans="1:18" ht="11.25" customHeight="1">
      <c r="A7" s="3"/>
      <c r="B7" s="4"/>
    </row>
    <row r="8" spans="1:18">
      <c r="A8" s="30" t="s">
        <v>514</v>
      </c>
      <c r="L8" s="31" t="s">
        <v>504</v>
      </c>
      <c r="N8" s="139">
        <f>P115</f>
        <v>0</v>
      </c>
      <c r="O8" s="139"/>
    </row>
    <row r="9" spans="1:18" ht="25.5" customHeight="1">
      <c r="A9" s="3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8" s="10" customFormat="1" ht="13.5" customHeight="1">
      <c r="A10" s="5" t="s">
        <v>1</v>
      </c>
      <c r="B10" s="6" t="s">
        <v>2</v>
      </c>
      <c r="C10" s="7" t="s">
        <v>3</v>
      </c>
      <c r="D10" s="134" t="s">
        <v>4</v>
      </c>
      <c r="E10" s="134" t="s">
        <v>5</v>
      </c>
      <c r="F10" s="136" t="s">
        <v>6</v>
      </c>
      <c r="G10" s="137"/>
      <c r="H10" s="137"/>
      <c r="I10" s="137"/>
      <c r="J10" s="137"/>
      <c r="K10" s="138"/>
      <c r="L10" s="136" t="s">
        <v>7</v>
      </c>
      <c r="M10" s="137"/>
      <c r="N10" s="137"/>
      <c r="O10" s="137"/>
      <c r="P10" s="138"/>
      <c r="Q10" s="9"/>
      <c r="R10" s="9"/>
    </row>
    <row r="11" spans="1:18" s="10" customFormat="1" ht="38.25" customHeight="1">
      <c r="A11" s="11" t="s">
        <v>8</v>
      </c>
      <c r="B11" s="12"/>
      <c r="C11" s="13" t="s">
        <v>9</v>
      </c>
      <c r="D11" s="135"/>
      <c r="E11" s="135"/>
      <c r="F11" s="8" t="s">
        <v>10</v>
      </c>
      <c r="G11" s="8" t="s">
        <v>11</v>
      </c>
      <c r="H11" s="8" t="s">
        <v>12</v>
      </c>
      <c r="I11" s="8" t="s">
        <v>13</v>
      </c>
      <c r="J11" s="8" t="s">
        <v>14</v>
      </c>
      <c r="K11" s="8" t="s">
        <v>15</v>
      </c>
      <c r="L11" s="8" t="s">
        <v>16</v>
      </c>
      <c r="M11" s="8" t="s">
        <v>12</v>
      </c>
      <c r="N11" s="8" t="s">
        <v>13</v>
      </c>
      <c r="O11" s="8" t="s">
        <v>14</v>
      </c>
      <c r="P11" s="8" t="s">
        <v>17</v>
      </c>
    </row>
    <row r="12" spans="1:18" s="10" customFormat="1" ht="10.5" customHeight="1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  <c r="N12" s="14">
        <v>14</v>
      </c>
      <c r="O12" s="14">
        <v>15</v>
      </c>
      <c r="P12" s="14">
        <v>16</v>
      </c>
    </row>
    <row r="13" spans="1:18" s="10" customFormat="1" ht="10.5" customHeight="1">
      <c r="A13" s="14"/>
      <c r="B13" s="14"/>
      <c r="C13" s="117" t="s">
        <v>522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8" s="10" customFormat="1" ht="25.5" customHeight="1">
      <c r="A14" s="118">
        <v>1</v>
      </c>
      <c r="B14" s="14"/>
      <c r="C14" s="120" t="s">
        <v>529</v>
      </c>
      <c r="D14" s="119" t="s">
        <v>87</v>
      </c>
      <c r="E14" s="119">
        <v>24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8" s="10" customFormat="1" ht="14.25" customHeight="1">
      <c r="A15" s="118">
        <v>2</v>
      </c>
      <c r="B15" s="14"/>
      <c r="C15" s="120" t="s">
        <v>530</v>
      </c>
      <c r="D15" s="119" t="s">
        <v>85</v>
      </c>
      <c r="E15" s="119">
        <v>4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8" s="10" customFormat="1" ht="15" customHeight="1">
      <c r="A16" s="118">
        <v>3</v>
      </c>
      <c r="B16" s="14"/>
      <c r="C16" s="120" t="s">
        <v>531</v>
      </c>
      <c r="D16" s="119" t="s">
        <v>85</v>
      </c>
      <c r="E16" s="119">
        <v>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s="17" customFormat="1">
      <c r="A17" s="15"/>
      <c r="B17" s="16"/>
      <c r="C17" s="70" t="s">
        <v>41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6" s="17" customFormat="1" ht="51">
      <c r="A18" s="67">
        <v>4</v>
      </c>
      <c r="B18" s="115"/>
      <c r="C18" s="68" t="s">
        <v>82</v>
      </c>
      <c r="D18" s="59" t="s">
        <v>85</v>
      </c>
      <c r="E18" s="59">
        <v>1</v>
      </c>
      <c r="F18" s="59"/>
      <c r="G18" s="59"/>
      <c r="H18" s="59"/>
      <c r="I18" s="109"/>
      <c r="J18" s="59"/>
      <c r="K18" s="59"/>
      <c r="L18" s="59"/>
      <c r="M18" s="59"/>
      <c r="N18" s="59"/>
      <c r="O18" s="59"/>
      <c r="P18" s="59"/>
    </row>
    <row r="19" spans="1:16" s="17" customFormat="1" ht="25.5">
      <c r="A19" s="67">
        <v>5</v>
      </c>
      <c r="B19" s="115"/>
      <c r="C19" s="68" t="s">
        <v>42</v>
      </c>
      <c r="D19" s="59" t="s">
        <v>85</v>
      </c>
      <c r="E19" s="59">
        <v>1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1:16" s="17" customFormat="1" ht="25.5">
      <c r="A20" s="67">
        <v>6</v>
      </c>
      <c r="B20" s="115"/>
      <c r="C20" s="68" t="s">
        <v>43</v>
      </c>
      <c r="D20" s="59" t="s">
        <v>85</v>
      </c>
      <c r="E20" s="59">
        <v>1</v>
      </c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1:16" s="17" customFormat="1">
      <c r="A21" s="67">
        <v>7</v>
      </c>
      <c r="B21" s="115"/>
      <c r="C21" s="68" t="s">
        <v>44</v>
      </c>
      <c r="D21" s="59" t="s">
        <v>85</v>
      </c>
      <c r="E21" s="59">
        <v>1</v>
      </c>
      <c r="F21" s="59"/>
      <c r="G21" s="59"/>
      <c r="H21" s="59"/>
      <c r="I21" s="93"/>
      <c r="J21" s="59"/>
      <c r="K21" s="59"/>
      <c r="L21" s="59"/>
      <c r="M21" s="59"/>
      <c r="N21" s="59"/>
      <c r="O21" s="59"/>
      <c r="P21" s="59"/>
    </row>
    <row r="22" spans="1:16" s="17" customFormat="1">
      <c r="A22" s="67">
        <v>8</v>
      </c>
      <c r="B22" s="115"/>
      <c r="C22" s="68" t="s">
        <v>45</v>
      </c>
      <c r="D22" s="59" t="s">
        <v>85</v>
      </c>
      <c r="E22" s="59">
        <v>1</v>
      </c>
      <c r="F22" s="59"/>
      <c r="G22" s="59"/>
      <c r="H22" s="59"/>
      <c r="I22" s="93"/>
      <c r="J22" s="59"/>
      <c r="K22" s="59"/>
      <c r="L22" s="59"/>
      <c r="M22" s="59"/>
      <c r="N22" s="59"/>
      <c r="O22" s="59"/>
      <c r="P22" s="59"/>
    </row>
    <row r="23" spans="1:16" s="17" customFormat="1">
      <c r="A23" s="67">
        <v>9</v>
      </c>
      <c r="B23" s="115"/>
      <c r="C23" s="68" t="s">
        <v>46</v>
      </c>
      <c r="D23" s="59" t="s">
        <v>85</v>
      </c>
      <c r="E23" s="59">
        <v>2</v>
      </c>
      <c r="F23" s="59"/>
      <c r="G23" s="59"/>
      <c r="H23" s="59"/>
      <c r="I23" s="93"/>
      <c r="J23" s="59"/>
      <c r="K23" s="59"/>
      <c r="L23" s="59"/>
      <c r="M23" s="59"/>
      <c r="N23" s="59"/>
      <c r="O23" s="59"/>
      <c r="P23" s="59"/>
    </row>
    <row r="24" spans="1:16" s="17" customFormat="1">
      <c r="A24" s="67">
        <v>10</v>
      </c>
      <c r="B24" s="115"/>
      <c r="C24" s="68" t="s">
        <v>47</v>
      </c>
      <c r="D24" s="59" t="s">
        <v>85</v>
      </c>
      <c r="E24" s="59">
        <v>1</v>
      </c>
      <c r="F24" s="59"/>
      <c r="G24" s="59"/>
      <c r="H24" s="59"/>
      <c r="I24" s="93"/>
      <c r="J24" s="59"/>
      <c r="K24" s="59"/>
      <c r="L24" s="59"/>
      <c r="M24" s="59"/>
      <c r="N24" s="59"/>
      <c r="O24" s="59"/>
      <c r="P24" s="59"/>
    </row>
    <row r="25" spans="1:16" s="17" customFormat="1" ht="25.5">
      <c r="A25" s="67">
        <v>11</v>
      </c>
      <c r="B25" s="115"/>
      <c r="C25" s="68" t="s">
        <v>48</v>
      </c>
      <c r="D25" s="59" t="s">
        <v>85</v>
      </c>
      <c r="E25" s="59">
        <v>1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1:16" s="17" customFormat="1">
      <c r="A26" s="67">
        <v>12</v>
      </c>
      <c r="B26" s="115"/>
      <c r="C26" s="68" t="s">
        <v>49</v>
      </c>
      <c r="D26" s="59" t="s">
        <v>85</v>
      </c>
      <c r="E26" s="59">
        <v>1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</row>
    <row r="27" spans="1:16" s="17" customFormat="1" ht="25.5">
      <c r="A27" s="67">
        <v>13</v>
      </c>
      <c r="B27" s="115"/>
      <c r="C27" s="68" t="s">
        <v>50</v>
      </c>
      <c r="D27" s="59" t="s">
        <v>85</v>
      </c>
      <c r="E27" s="59">
        <v>1</v>
      </c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1:16" s="17" customFormat="1" ht="25.5">
      <c r="A28" s="67">
        <v>14</v>
      </c>
      <c r="B28" s="115"/>
      <c r="C28" s="68" t="s">
        <v>51</v>
      </c>
      <c r="D28" s="59" t="s">
        <v>85</v>
      </c>
      <c r="E28" s="59">
        <v>1</v>
      </c>
      <c r="F28" s="59"/>
      <c r="G28" s="59"/>
      <c r="H28" s="59"/>
      <c r="I28" s="109"/>
      <c r="J28" s="59"/>
      <c r="K28" s="59"/>
      <c r="L28" s="59"/>
      <c r="M28" s="59"/>
      <c r="N28" s="59"/>
      <c r="O28" s="59"/>
      <c r="P28" s="59"/>
    </row>
    <row r="29" spans="1:16" s="17" customFormat="1" ht="25.5">
      <c r="A29" s="67">
        <v>15</v>
      </c>
      <c r="B29" s="115"/>
      <c r="C29" s="68" t="s">
        <v>52</v>
      </c>
      <c r="D29" s="59" t="s">
        <v>85</v>
      </c>
      <c r="E29" s="59">
        <v>1</v>
      </c>
      <c r="F29" s="59"/>
      <c r="G29" s="59"/>
      <c r="H29" s="59"/>
      <c r="I29" s="109"/>
      <c r="J29" s="59"/>
      <c r="K29" s="59"/>
      <c r="L29" s="59"/>
      <c r="M29" s="59"/>
      <c r="N29" s="59"/>
      <c r="O29" s="59"/>
      <c r="P29" s="59"/>
    </row>
    <row r="30" spans="1:16" s="17" customFormat="1" ht="28.5">
      <c r="A30" s="67">
        <v>16</v>
      </c>
      <c r="B30" s="115"/>
      <c r="C30" s="68" t="s">
        <v>83</v>
      </c>
      <c r="D30" s="59" t="s">
        <v>85</v>
      </c>
      <c r="E30" s="59">
        <v>6</v>
      </c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1:16" s="17" customFormat="1" ht="31.5">
      <c r="A31" s="67">
        <v>17</v>
      </c>
      <c r="B31" s="115"/>
      <c r="C31" s="68" t="s">
        <v>84</v>
      </c>
      <c r="D31" s="59" t="s">
        <v>85</v>
      </c>
      <c r="E31" s="59">
        <v>3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1:16" s="17" customFormat="1" ht="25.5">
      <c r="A32" s="67">
        <v>18</v>
      </c>
      <c r="B32" s="115"/>
      <c r="C32" s="68" t="s">
        <v>53</v>
      </c>
      <c r="D32" s="59" t="s">
        <v>85</v>
      </c>
      <c r="E32" s="59">
        <v>6</v>
      </c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1:16" s="17" customFormat="1">
      <c r="A33" s="67">
        <v>19</v>
      </c>
      <c r="B33" s="115"/>
      <c r="C33" s="68" t="s">
        <v>54</v>
      </c>
      <c r="D33" s="59" t="s">
        <v>85</v>
      </c>
      <c r="E33" s="59">
        <v>8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1:16" s="17" customFormat="1">
      <c r="A34" s="67">
        <v>20</v>
      </c>
      <c r="B34" s="115"/>
      <c r="C34" s="68" t="s">
        <v>55</v>
      </c>
      <c r="D34" s="59" t="s">
        <v>85</v>
      </c>
      <c r="E34" s="59">
        <v>6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1:16" s="17" customFormat="1">
      <c r="A35" s="67">
        <v>21</v>
      </c>
      <c r="B35" s="115"/>
      <c r="C35" s="68" t="s">
        <v>56</v>
      </c>
      <c r="D35" s="59" t="s">
        <v>85</v>
      </c>
      <c r="E35" s="59">
        <v>8</v>
      </c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1:16" s="17" customFormat="1">
      <c r="A36" s="67">
        <v>22</v>
      </c>
      <c r="B36" s="115"/>
      <c r="C36" s="68" t="s">
        <v>57</v>
      </c>
      <c r="D36" s="59" t="s">
        <v>85</v>
      </c>
      <c r="E36" s="59">
        <v>2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6" s="17" customFormat="1">
      <c r="A37" s="67">
        <v>23</v>
      </c>
      <c r="B37" s="115"/>
      <c r="C37" s="68" t="s">
        <v>58</v>
      </c>
      <c r="D37" s="59" t="s">
        <v>85</v>
      </c>
      <c r="E37" s="59">
        <v>1</v>
      </c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16" s="17" customFormat="1">
      <c r="A38" s="67">
        <v>24</v>
      </c>
      <c r="B38" s="115"/>
      <c r="C38" s="68" t="s">
        <v>59</v>
      </c>
      <c r="D38" s="59" t="s">
        <v>85</v>
      </c>
      <c r="E38" s="59">
        <v>1</v>
      </c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1:16" s="17" customFormat="1">
      <c r="A39" s="67">
        <v>25</v>
      </c>
      <c r="B39" s="115"/>
      <c r="C39" s="68" t="s">
        <v>60</v>
      </c>
      <c r="D39" s="59" t="s">
        <v>85</v>
      </c>
      <c r="E39" s="59">
        <v>1</v>
      </c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6" s="17" customFormat="1">
      <c r="A40" s="67">
        <v>26</v>
      </c>
      <c r="B40" s="115"/>
      <c r="C40" s="68" t="s">
        <v>61</v>
      </c>
      <c r="D40" s="59" t="s">
        <v>85</v>
      </c>
      <c r="E40" s="59">
        <v>1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6" s="17" customFormat="1">
      <c r="A41" s="67">
        <v>27</v>
      </c>
      <c r="B41" s="115"/>
      <c r="C41" s="68" t="s">
        <v>62</v>
      </c>
      <c r="D41" s="59" t="s">
        <v>85</v>
      </c>
      <c r="E41" s="59">
        <v>1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6" s="17" customFormat="1" ht="25.5">
      <c r="A42" s="67">
        <v>28</v>
      </c>
      <c r="B42" s="115"/>
      <c r="C42" s="68" t="s">
        <v>63</v>
      </c>
      <c r="D42" s="59" t="s">
        <v>86</v>
      </c>
      <c r="E42" s="59">
        <v>3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6" s="17" customFormat="1">
      <c r="A43" s="67">
        <v>29</v>
      </c>
      <c r="B43" s="115"/>
      <c r="C43" s="68" t="s">
        <v>64</v>
      </c>
      <c r="D43" s="59" t="s">
        <v>86</v>
      </c>
      <c r="E43" s="59">
        <v>3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6" s="17" customFormat="1">
      <c r="A44" s="67">
        <v>30</v>
      </c>
      <c r="B44" s="115"/>
      <c r="C44" s="68" t="s">
        <v>65</v>
      </c>
      <c r="D44" s="59" t="s">
        <v>86</v>
      </c>
      <c r="E44" s="59">
        <v>3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6" s="17" customFormat="1">
      <c r="A45" s="67">
        <v>31</v>
      </c>
      <c r="B45" s="115"/>
      <c r="C45" s="68" t="s">
        <v>66</v>
      </c>
      <c r="D45" s="59" t="s">
        <v>86</v>
      </c>
      <c r="E45" s="59">
        <v>8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1:16" s="17" customFormat="1">
      <c r="A46" s="67">
        <v>32</v>
      </c>
      <c r="B46" s="115"/>
      <c r="C46" s="68" t="s">
        <v>67</v>
      </c>
      <c r="D46" s="59" t="s">
        <v>86</v>
      </c>
      <c r="E46" s="59">
        <v>4</v>
      </c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6" s="17" customFormat="1" ht="25.5">
      <c r="A47" s="67">
        <v>33</v>
      </c>
      <c r="B47" s="115"/>
      <c r="C47" s="68" t="s">
        <v>68</v>
      </c>
      <c r="D47" s="59" t="s">
        <v>87</v>
      </c>
      <c r="E47" s="59">
        <v>2</v>
      </c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6" s="17" customFormat="1" ht="25.5">
      <c r="A48" s="67">
        <v>34</v>
      </c>
      <c r="B48" s="115"/>
      <c r="C48" s="68" t="s">
        <v>69</v>
      </c>
      <c r="D48" s="59" t="s">
        <v>87</v>
      </c>
      <c r="E48" s="59">
        <v>2</v>
      </c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6" s="17" customFormat="1" ht="25.5">
      <c r="A49" s="67">
        <v>35</v>
      </c>
      <c r="B49" s="115"/>
      <c r="C49" s="68" t="s">
        <v>70</v>
      </c>
      <c r="D49" s="59" t="s">
        <v>87</v>
      </c>
      <c r="E49" s="59">
        <v>4</v>
      </c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6" s="17" customFormat="1" ht="25.5">
      <c r="A50" s="67">
        <v>36</v>
      </c>
      <c r="B50" s="115"/>
      <c r="C50" s="68" t="s">
        <v>71</v>
      </c>
      <c r="D50" s="59" t="s">
        <v>87</v>
      </c>
      <c r="E50" s="59">
        <v>4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6" s="17" customFormat="1" ht="25.5">
      <c r="A51" s="67">
        <v>37</v>
      </c>
      <c r="B51" s="115"/>
      <c r="C51" s="68" t="s">
        <v>72</v>
      </c>
      <c r="D51" s="59" t="s">
        <v>87</v>
      </c>
      <c r="E51" s="59">
        <v>6</v>
      </c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6" s="17" customFormat="1">
      <c r="A52" s="67">
        <v>38</v>
      </c>
      <c r="B52" s="115"/>
      <c r="C52" s="68" t="s">
        <v>73</v>
      </c>
      <c r="D52" s="59" t="s">
        <v>87</v>
      </c>
      <c r="E52" s="59">
        <v>2</v>
      </c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6" s="17" customFormat="1">
      <c r="A53" s="67">
        <v>39</v>
      </c>
      <c r="B53" s="115"/>
      <c r="C53" s="68" t="s">
        <v>74</v>
      </c>
      <c r="D53" s="59" t="s">
        <v>87</v>
      </c>
      <c r="E53" s="59">
        <v>2</v>
      </c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6" s="17" customFormat="1">
      <c r="A54" s="67">
        <v>40</v>
      </c>
      <c r="B54" s="115"/>
      <c r="C54" s="68" t="s">
        <v>75</v>
      </c>
      <c r="D54" s="59" t="s">
        <v>87</v>
      </c>
      <c r="E54" s="59">
        <v>4</v>
      </c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1:16" s="17" customFormat="1">
      <c r="A55" s="67">
        <v>41</v>
      </c>
      <c r="B55" s="115"/>
      <c r="C55" s="68" t="s">
        <v>76</v>
      </c>
      <c r="D55" s="59" t="s">
        <v>87</v>
      </c>
      <c r="E55" s="59">
        <v>4</v>
      </c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1:16" s="17" customFormat="1">
      <c r="A56" s="67">
        <v>42</v>
      </c>
      <c r="B56" s="115"/>
      <c r="C56" s="68" t="s">
        <v>77</v>
      </c>
      <c r="D56" s="59" t="s">
        <v>87</v>
      </c>
      <c r="E56" s="59">
        <v>6</v>
      </c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1:16" s="17" customFormat="1">
      <c r="A57" s="67">
        <v>43</v>
      </c>
      <c r="B57" s="115"/>
      <c r="C57" s="68" t="s">
        <v>78</v>
      </c>
      <c r="D57" s="59" t="s">
        <v>87</v>
      </c>
      <c r="E57" s="59">
        <v>2</v>
      </c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1:16" s="17" customFormat="1" ht="38.25">
      <c r="A58" s="67">
        <v>44</v>
      </c>
      <c r="B58" s="115"/>
      <c r="C58" s="68" t="s">
        <v>79</v>
      </c>
      <c r="D58" s="59" t="s">
        <v>88</v>
      </c>
      <c r="E58" s="59">
        <v>1</v>
      </c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 s="17" customFormat="1" ht="25.5">
      <c r="A59" s="67">
        <v>45</v>
      </c>
      <c r="B59" s="115"/>
      <c r="C59" s="68" t="s">
        <v>80</v>
      </c>
      <c r="D59" s="59" t="s">
        <v>88</v>
      </c>
      <c r="E59" s="59">
        <v>1</v>
      </c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1:16" s="17" customFormat="1" ht="25.5">
      <c r="A60" s="67">
        <v>46</v>
      </c>
      <c r="B60" s="115"/>
      <c r="C60" s="68" t="s">
        <v>81</v>
      </c>
      <c r="D60" s="59" t="s">
        <v>89</v>
      </c>
      <c r="E60" s="59">
        <v>1</v>
      </c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1:16" s="17" customFormat="1">
      <c r="A61" s="66"/>
      <c r="B61" s="115"/>
      <c r="C61" s="69" t="s">
        <v>90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1:16" s="17" customFormat="1">
      <c r="A62" s="67">
        <v>47</v>
      </c>
      <c r="B62" s="115"/>
      <c r="C62" s="68" t="s">
        <v>64</v>
      </c>
      <c r="D62" s="59" t="s">
        <v>86</v>
      </c>
      <c r="E62" s="59">
        <v>8</v>
      </c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1:16" s="17" customFormat="1" ht="25.5">
      <c r="A63" s="67">
        <v>48</v>
      </c>
      <c r="B63" s="115"/>
      <c r="C63" s="68" t="s">
        <v>92</v>
      </c>
      <c r="D63" s="59" t="s">
        <v>86</v>
      </c>
      <c r="E63" s="59">
        <v>2</v>
      </c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</row>
    <row r="64" spans="1:16" s="17" customFormat="1">
      <c r="A64" s="67">
        <v>49</v>
      </c>
      <c r="B64" s="115"/>
      <c r="C64" s="68" t="s">
        <v>59</v>
      </c>
      <c r="D64" s="59" t="s">
        <v>86</v>
      </c>
      <c r="E64" s="59">
        <v>2</v>
      </c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</row>
    <row r="65" spans="1:16" s="17" customFormat="1">
      <c r="A65" s="67">
        <v>50</v>
      </c>
      <c r="B65" s="115"/>
      <c r="C65" s="68" t="s">
        <v>509</v>
      </c>
      <c r="D65" s="59" t="s">
        <v>85</v>
      </c>
      <c r="E65" s="59">
        <v>2</v>
      </c>
      <c r="F65" s="59"/>
      <c r="G65" s="59"/>
      <c r="H65" s="59"/>
      <c r="I65" s="93"/>
      <c r="J65" s="59"/>
      <c r="K65" s="59"/>
      <c r="L65" s="59"/>
      <c r="M65" s="59"/>
      <c r="N65" s="59"/>
      <c r="O65" s="59"/>
      <c r="P65" s="59"/>
    </row>
    <row r="66" spans="1:16" s="17" customFormat="1">
      <c r="A66" s="67">
        <v>51</v>
      </c>
      <c r="B66" s="115"/>
      <c r="C66" s="68" t="s">
        <v>93</v>
      </c>
      <c r="D66" s="59" t="s">
        <v>85</v>
      </c>
      <c r="E66" s="59">
        <v>2</v>
      </c>
      <c r="F66" s="59"/>
      <c r="G66" s="59"/>
      <c r="H66" s="59"/>
      <c r="I66" s="93"/>
      <c r="J66" s="59"/>
      <c r="K66" s="59"/>
      <c r="L66" s="59"/>
      <c r="M66" s="59"/>
      <c r="N66" s="59"/>
      <c r="O66" s="59"/>
      <c r="P66" s="59"/>
    </row>
    <row r="67" spans="1:16" s="17" customFormat="1">
      <c r="A67" s="67">
        <v>52</v>
      </c>
      <c r="B67" s="115"/>
      <c r="C67" s="68" t="s">
        <v>46</v>
      </c>
      <c r="D67" s="59" t="s">
        <v>85</v>
      </c>
      <c r="E67" s="59">
        <v>2</v>
      </c>
      <c r="F67" s="59"/>
      <c r="G67" s="59"/>
      <c r="H67" s="59"/>
      <c r="I67" s="93"/>
      <c r="J67" s="59"/>
      <c r="K67" s="59"/>
      <c r="L67" s="59"/>
      <c r="M67" s="59"/>
      <c r="N67" s="59"/>
      <c r="O67" s="59"/>
      <c r="P67" s="59"/>
    </row>
    <row r="68" spans="1:16" s="17" customFormat="1">
      <c r="A68" s="67">
        <v>53</v>
      </c>
      <c r="B68" s="115"/>
      <c r="C68" s="68" t="s">
        <v>94</v>
      </c>
      <c r="D68" s="59" t="s">
        <v>85</v>
      </c>
      <c r="E68" s="59">
        <v>2</v>
      </c>
      <c r="F68" s="59"/>
      <c r="G68" s="59"/>
      <c r="H68" s="59"/>
      <c r="I68" s="93"/>
      <c r="J68" s="59"/>
      <c r="K68" s="59"/>
      <c r="L68" s="59"/>
      <c r="M68" s="59"/>
      <c r="N68" s="59"/>
      <c r="O68" s="59"/>
      <c r="P68" s="59"/>
    </row>
    <row r="69" spans="1:16" s="17" customFormat="1" ht="25.5">
      <c r="A69" s="67">
        <v>54</v>
      </c>
      <c r="B69" s="115"/>
      <c r="C69" s="68" t="s">
        <v>48</v>
      </c>
      <c r="D69" s="59" t="s">
        <v>85</v>
      </c>
      <c r="E69" s="59">
        <v>2</v>
      </c>
      <c r="F69" s="59"/>
      <c r="G69" s="59"/>
      <c r="H69" s="59"/>
      <c r="I69" s="93"/>
      <c r="J69" s="59"/>
      <c r="K69" s="59"/>
      <c r="L69" s="59"/>
      <c r="M69" s="59"/>
      <c r="N69" s="59"/>
      <c r="O69" s="59"/>
      <c r="P69" s="59"/>
    </row>
    <row r="70" spans="1:16" s="17" customFormat="1" ht="25.5">
      <c r="A70" s="67">
        <v>55</v>
      </c>
      <c r="B70" s="115"/>
      <c r="C70" s="68" t="s">
        <v>95</v>
      </c>
      <c r="D70" s="59" t="s">
        <v>85</v>
      </c>
      <c r="E70" s="59">
        <v>2</v>
      </c>
      <c r="F70" s="59"/>
      <c r="G70" s="59"/>
      <c r="H70" s="59"/>
      <c r="I70" s="93"/>
      <c r="J70" s="59"/>
      <c r="K70" s="59"/>
      <c r="L70" s="59"/>
      <c r="M70" s="59"/>
      <c r="N70" s="59"/>
      <c r="O70" s="59"/>
      <c r="P70" s="59"/>
    </row>
    <row r="71" spans="1:16" s="17" customFormat="1" ht="25.5">
      <c r="A71" s="67">
        <v>56</v>
      </c>
      <c r="B71" s="115"/>
      <c r="C71" s="68" t="s">
        <v>68</v>
      </c>
      <c r="D71" s="59" t="s">
        <v>87</v>
      </c>
      <c r="E71" s="59">
        <v>8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</row>
    <row r="72" spans="1:16" s="17" customFormat="1">
      <c r="A72" s="67">
        <v>57</v>
      </c>
      <c r="B72" s="115"/>
      <c r="C72" s="68" t="s">
        <v>73</v>
      </c>
      <c r="D72" s="59" t="s">
        <v>87</v>
      </c>
      <c r="E72" s="59">
        <v>8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</row>
    <row r="73" spans="1:16" s="17" customFormat="1" ht="51">
      <c r="A73" s="67">
        <v>58</v>
      </c>
      <c r="B73" s="115"/>
      <c r="C73" s="68" t="s">
        <v>96</v>
      </c>
      <c r="D73" s="59" t="s">
        <v>88</v>
      </c>
      <c r="E73" s="59">
        <v>2</v>
      </c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</row>
    <row r="74" spans="1:16" s="17" customFormat="1" ht="25.5">
      <c r="A74" s="67">
        <v>59</v>
      </c>
      <c r="B74" s="115"/>
      <c r="C74" s="68" t="s">
        <v>80</v>
      </c>
      <c r="D74" s="59" t="s">
        <v>88</v>
      </c>
      <c r="E74" s="59">
        <v>2</v>
      </c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</row>
    <row r="75" spans="1:16" s="17" customFormat="1">
      <c r="A75" s="66"/>
      <c r="B75" s="115"/>
      <c r="C75" s="69" t="s">
        <v>97</v>
      </c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</row>
    <row r="76" spans="1:16" s="17" customFormat="1" ht="38.25">
      <c r="A76" s="67">
        <v>60</v>
      </c>
      <c r="B76" s="115"/>
      <c r="C76" s="68" t="s">
        <v>98</v>
      </c>
      <c r="D76" s="59" t="s">
        <v>86</v>
      </c>
      <c r="E76" s="59">
        <v>3</v>
      </c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</row>
    <row r="77" spans="1:16" s="17" customFormat="1" ht="38.25">
      <c r="A77" s="67">
        <v>61</v>
      </c>
      <c r="B77" s="115"/>
      <c r="C77" s="68" t="s">
        <v>99</v>
      </c>
      <c r="D77" s="59" t="s">
        <v>86</v>
      </c>
      <c r="E77" s="59">
        <v>1</v>
      </c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</row>
    <row r="78" spans="1:16" s="17" customFormat="1" ht="38.25">
      <c r="A78" s="67">
        <v>62</v>
      </c>
      <c r="B78" s="115"/>
      <c r="C78" s="68" t="s">
        <v>100</v>
      </c>
      <c r="D78" s="59" t="s">
        <v>86</v>
      </c>
      <c r="E78" s="59">
        <v>2</v>
      </c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</row>
    <row r="79" spans="1:16" s="17" customFormat="1" ht="38.25">
      <c r="A79" s="67">
        <v>63</v>
      </c>
      <c r="B79" s="115"/>
      <c r="C79" s="68" t="s">
        <v>101</v>
      </c>
      <c r="D79" s="59" t="s">
        <v>86</v>
      </c>
      <c r="E79" s="59">
        <v>1</v>
      </c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</row>
    <row r="80" spans="1:16" s="17" customFormat="1" ht="38.25">
      <c r="A80" s="67">
        <v>64</v>
      </c>
      <c r="B80" s="115"/>
      <c r="C80" s="68" t="s">
        <v>102</v>
      </c>
      <c r="D80" s="59" t="s">
        <v>86</v>
      </c>
      <c r="E80" s="59">
        <v>4</v>
      </c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</row>
    <row r="81" spans="1:16" s="17" customFormat="1" ht="38.25">
      <c r="A81" s="67">
        <v>65</v>
      </c>
      <c r="B81" s="115"/>
      <c r="C81" s="68" t="s">
        <v>103</v>
      </c>
      <c r="D81" s="59" t="s">
        <v>86</v>
      </c>
      <c r="E81" s="59">
        <v>2</v>
      </c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</row>
    <row r="82" spans="1:16" s="17" customFormat="1" ht="38.25">
      <c r="A82" s="67">
        <v>66</v>
      </c>
      <c r="B82" s="115"/>
      <c r="C82" s="68" t="s">
        <v>104</v>
      </c>
      <c r="D82" s="59" t="s">
        <v>86</v>
      </c>
      <c r="E82" s="59">
        <v>4</v>
      </c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</row>
    <row r="83" spans="1:16" s="17" customFormat="1" ht="38.25">
      <c r="A83" s="67">
        <v>67</v>
      </c>
      <c r="B83" s="115"/>
      <c r="C83" s="68" t="s">
        <v>105</v>
      </c>
      <c r="D83" s="59" t="s">
        <v>86</v>
      </c>
      <c r="E83" s="59">
        <v>6</v>
      </c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</row>
    <row r="84" spans="1:16" s="17" customFormat="1" ht="25.5">
      <c r="A84" s="67">
        <v>68</v>
      </c>
      <c r="B84" s="115"/>
      <c r="C84" s="68" t="s">
        <v>106</v>
      </c>
      <c r="D84" s="59" t="s">
        <v>86</v>
      </c>
      <c r="E84" s="59">
        <v>23</v>
      </c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</row>
    <row r="85" spans="1:16" s="17" customFormat="1" ht="25.5">
      <c r="A85" s="67">
        <v>69</v>
      </c>
      <c r="B85" s="115"/>
      <c r="C85" s="68" t="s">
        <v>107</v>
      </c>
      <c r="D85" s="59" t="s">
        <v>87</v>
      </c>
      <c r="E85" s="59">
        <v>110</v>
      </c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</row>
    <row r="86" spans="1:16" s="17" customFormat="1" ht="25.5">
      <c r="A86" s="67">
        <v>70</v>
      </c>
      <c r="B86" s="115"/>
      <c r="C86" s="68" t="s">
        <v>108</v>
      </c>
      <c r="D86" s="59" t="s">
        <v>87</v>
      </c>
      <c r="E86" s="59">
        <v>96</v>
      </c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</row>
    <row r="87" spans="1:16" s="17" customFormat="1" ht="25.5">
      <c r="A87" s="67">
        <v>71</v>
      </c>
      <c r="B87" s="115"/>
      <c r="C87" s="68" t="s">
        <v>109</v>
      </c>
      <c r="D87" s="59" t="s">
        <v>87</v>
      </c>
      <c r="E87" s="59">
        <v>46</v>
      </c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</row>
    <row r="88" spans="1:16" s="17" customFormat="1" ht="25.5">
      <c r="A88" s="67">
        <v>72</v>
      </c>
      <c r="B88" s="115"/>
      <c r="C88" s="68" t="s">
        <v>110</v>
      </c>
      <c r="D88" s="59" t="s">
        <v>87</v>
      </c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</row>
    <row r="89" spans="1:16" s="17" customFormat="1" ht="25.5">
      <c r="A89" s="67">
        <v>73</v>
      </c>
      <c r="B89" s="115"/>
      <c r="C89" s="68" t="s">
        <v>111</v>
      </c>
      <c r="D89" s="59" t="s">
        <v>87</v>
      </c>
      <c r="E89" s="59">
        <v>76</v>
      </c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</row>
    <row r="90" spans="1:16" s="17" customFormat="1">
      <c r="A90" s="67">
        <v>74</v>
      </c>
      <c r="B90" s="115"/>
      <c r="C90" s="68" t="s">
        <v>112</v>
      </c>
      <c r="D90" s="59" t="s">
        <v>86</v>
      </c>
      <c r="E90" s="59">
        <v>12</v>
      </c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</row>
    <row r="91" spans="1:16" s="17" customFormat="1">
      <c r="A91" s="67">
        <v>75</v>
      </c>
      <c r="B91" s="115"/>
      <c r="C91" s="68" t="s">
        <v>113</v>
      </c>
      <c r="D91" s="59" t="s">
        <v>86</v>
      </c>
      <c r="E91" s="59">
        <v>16</v>
      </c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</row>
    <row r="92" spans="1:16" s="17" customFormat="1">
      <c r="A92" s="67">
        <v>76</v>
      </c>
      <c r="B92" s="115"/>
      <c r="C92" s="68" t="s">
        <v>114</v>
      </c>
      <c r="D92" s="59" t="s">
        <v>86</v>
      </c>
      <c r="E92" s="59">
        <v>2</v>
      </c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</row>
    <row r="93" spans="1:16" s="17" customFormat="1">
      <c r="A93" s="67">
        <v>77</v>
      </c>
      <c r="B93" s="115"/>
      <c r="C93" s="68" t="s">
        <v>115</v>
      </c>
      <c r="D93" s="59" t="s">
        <v>86</v>
      </c>
      <c r="E93" s="59">
        <v>20</v>
      </c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</row>
    <row r="94" spans="1:16" s="17" customFormat="1">
      <c r="A94" s="67">
        <v>78</v>
      </c>
      <c r="B94" s="115"/>
      <c r="C94" s="68" t="s">
        <v>116</v>
      </c>
      <c r="D94" s="59" t="s">
        <v>86</v>
      </c>
      <c r="E94" s="59">
        <v>2</v>
      </c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</row>
    <row r="95" spans="1:16" s="17" customFormat="1">
      <c r="A95" s="67">
        <v>79</v>
      </c>
      <c r="B95" s="115"/>
      <c r="C95" s="68" t="s">
        <v>117</v>
      </c>
      <c r="D95" s="59" t="s">
        <v>86</v>
      </c>
      <c r="E95" s="59">
        <v>8</v>
      </c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</row>
    <row r="96" spans="1:16" s="17" customFormat="1">
      <c r="A96" s="67">
        <v>80</v>
      </c>
      <c r="B96" s="115"/>
      <c r="C96" s="68" t="s">
        <v>118</v>
      </c>
      <c r="D96" s="59" t="s">
        <v>86</v>
      </c>
      <c r="E96" s="59">
        <v>6</v>
      </c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</row>
    <row r="97" spans="1:16" s="17" customFormat="1">
      <c r="A97" s="67">
        <v>81</v>
      </c>
      <c r="B97" s="115"/>
      <c r="C97" s="68" t="s">
        <v>119</v>
      </c>
      <c r="D97" s="59" t="s">
        <v>86</v>
      </c>
      <c r="E97" s="59">
        <v>4</v>
      </c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</row>
    <row r="98" spans="1:16" s="17" customFormat="1">
      <c r="A98" s="67">
        <v>82</v>
      </c>
      <c r="B98" s="115"/>
      <c r="C98" s="68" t="s">
        <v>120</v>
      </c>
      <c r="D98" s="59" t="s">
        <v>86</v>
      </c>
      <c r="E98" s="59">
        <v>4</v>
      </c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</row>
    <row r="99" spans="1:16" s="17" customFormat="1" ht="15">
      <c r="A99" s="67">
        <v>83</v>
      </c>
      <c r="B99" s="115"/>
      <c r="C99" s="68" t="s">
        <v>121</v>
      </c>
      <c r="D99" s="59" t="s">
        <v>86</v>
      </c>
      <c r="E99" s="59">
        <v>100</v>
      </c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</row>
    <row r="100" spans="1:16" s="17" customFormat="1" ht="15">
      <c r="A100" s="67">
        <v>84</v>
      </c>
      <c r="B100" s="115"/>
      <c r="C100" s="68" t="s">
        <v>122</v>
      </c>
      <c r="D100" s="59" t="s">
        <v>86</v>
      </c>
      <c r="E100" s="59">
        <v>16</v>
      </c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</row>
    <row r="101" spans="1:16" s="17" customFormat="1" ht="15">
      <c r="A101" s="67">
        <v>85</v>
      </c>
      <c r="B101" s="115"/>
      <c r="C101" s="68" t="s">
        <v>123</v>
      </c>
      <c r="D101" s="59" t="s">
        <v>86</v>
      </c>
      <c r="E101" s="59">
        <v>16</v>
      </c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</row>
    <row r="102" spans="1:16" s="17" customFormat="1" ht="15">
      <c r="A102" s="67">
        <v>86</v>
      </c>
      <c r="B102" s="115"/>
      <c r="C102" s="68" t="s">
        <v>124</v>
      </c>
      <c r="D102" s="59" t="s">
        <v>86</v>
      </c>
      <c r="E102" s="59">
        <v>12</v>
      </c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</row>
    <row r="103" spans="1:16" s="17" customFormat="1">
      <c r="A103" s="67">
        <v>87</v>
      </c>
      <c r="B103" s="115"/>
      <c r="C103" s="68" t="s">
        <v>125</v>
      </c>
      <c r="D103" s="59" t="s">
        <v>86</v>
      </c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</row>
    <row r="104" spans="1:16" s="17" customFormat="1">
      <c r="A104" s="67">
        <v>88</v>
      </c>
      <c r="B104" s="115"/>
      <c r="C104" s="68" t="s">
        <v>126</v>
      </c>
      <c r="D104" s="59" t="s">
        <v>86</v>
      </c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</row>
    <row r="105" spans="1:16" s="17" customFormat="1">
      <c r="A105" s="67">
        <v>89</v>
      </c>
      <c r="B105" s="115"/>
      <c r="C105" s="68" t="s">
        <v>127</v>
      </c>
      <c r="D105" s="59" t="s">
        <v>86</v>
      </c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</row>
    <row r="106" spans="1:16" s="17" customFormat="1">
      <c r="A106" s="67">
        <v>90</v>
      </c>
      <c r="B106" s="115"/>
      <c r="C106" s="68" t="s">
        <v>128</v>
      </c>
      <c r="D106" s="59" t="s">
        <v>87</v>
      </c>
      <c r="E106" s="59">
        <v>64</v>
      </c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</row>
    <row r="107" spans="1:16" s="17" customFormat="1">
      <c r="A107" s="67">
        <v>91</v>
      </c>
      <c r="B107" s="115"/>
      <c r="C107" s="68" t="s">
        <v>129</v>
      </c>
      <c r="D107" s="59" t="s">
        <v>87</v>
      </c>
      <c r="E107" s="59">
        <v>96</v>
      </c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</row>
    <row r="108" spans="1:16" s="17" customFormat="1">
      <c r="A108" s="67">
        <v>92</v>
      </c>
      <c r="B108" s="115"/>
      <c r="C108" s="68" t="s">
        <v>75</v>
      </c>
      <c r="D108" s="59" t="s">
        <v>87</v>
      </c>
      <c r="E108" s="59">
        <v>46</v>
      </c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</row>
    <row r="109" spans="1:16" s="17" customFormat="1">
      <c r="A109" s="67">
        <v>93</v>
      </c>
      <c r="B109" s="115"/>
      <c r="C109" s="68" t="s">
        <v>77</v>
      </c>
      <c r="D109" s="59" t="s">
        <v>87</v>
      </c>
      <c r="E109" s="59">
        <v>76</v>
      </c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</row>
    <row r="110" spans="1:16" s="17" customFormat="1">
      <c r="A110" s="67">
        <v>94</v>
      </c>
      <c r="B110" s="115"/>
      <c r="C110" s="68" t="s">
        <v>130</v>
      </c>
      <c r="D110" s="59" t="s">
        <v>131</v>
      </c>
      <c r="E110" s="59">
        <v>1</v>
      </c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</row>
    <row r="111" spans="1:16" s="17" customFormat="1">
      <c r="A111" s="67">
        <v>95</v>
      </c>
      <c r="B111" s="115"/>
      <c r="C111" s="68" t="s">
        <v>411</v>
      </c>
      <c r="D111" s="59" t="s">
        <v>88</v>
      </c>
      <c r="E111" s="59">
        <v>1</v>
      </c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</row>
    <row r="112" spans="1:16" s="17" customFormat="1" ht="25.5">
      <c r="A112" s="67">
        <v>96</v>
      </c>
      <c r="B112" s="115"/>
      <c r="C112" s="68" t="s">
        <v>81</v>
      </c>
      <c r="D112" s="59" t="s">
        <v>89</v>
      </c>
      <c r="E112" s="59">
        <v>1</v>
      </c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</row>
    <row r="113" spans="1:20" s="17" customFormat="1">
      <c r="A113" s="15" t="s">
        <v>18</v>
      </c>
      <c r="B113" s="16" t="s">
        <v>18</v>
      </c>
      <c r="C113" s="127" t="s">
        <v>19</v>
      </c>
      <c r="D113" s="128"/>
      <c r="E113" s="16" t="s">
        <v>18</v>
      </c>
      <c r="F113" s="16"/>
      <c r="G113" s="16"/>
      <c r="H113" s="16"/>
      <c r="I113" s="16"/>
      <c r="J113" s="16"/>
      <c r="K113" s="16"/>
      <c r="L113" s="60"/>
      <c r="M113" s="60"/>
      <c r="N113" s="60"/>
      <c r="O113" s="60"/>
      <c r="P113" s="60"/>
      <c r="Q113" s="17" t="s">
        <v>18</v>
      </c>
    </row>
    <row r="114" spans="1:20" s="17" customFormat="1" ht="16.5" customHeight="1">
      <c r="A114" s="15" t="s">
        <v>18</v>
      </c>
      <c r="B114" s="16" t="s">
        <v>18</v>
      </c>
      <c r="C114" s="129" t="s">
        <v>20</v>
      </c>
      <c r="D114" s="130"/>
      <c r="E114" s="130"/>
      <c r="F114" s="130"/>
      <c r="G114" s="130"/>
      <c r="H114" s="130"/>
      <c r="I114" s="130"/>
      <c r="J114" s="130"/>
      <c r="K114" s="61"/>
      <c r="L114" s="16"/>
      <c r="M114" s="16"/>
      <c r="N114" s="59"/>
      <c r="O114" s="16"/>
      <c r="P114" s="59"/>
      <c r="Q114" s="17" t="s">
        <v>18</v>
      </c>
    </row>
    <row r="115" spans="1:20" s="17" customFormat="1" ht="16.5" customHeight="1">
      <c r="A115" s="15" t="s">
        <v>18</v>
      </c>
      <c r="B115" s="16" t="s">
        <v>18</v>
      </c>
      <c r="C115" s="127" t="s">
        <v>21</v>
      </c>
      <c r="D115" s="131"/>
      <c r="E115" s="131"/>
      <c r="F115" s="131"/>
      <c r="G115" s="131"/>
      <c r="H115" s="131"/>
      <c r="I115" s="131"/>
      <c r="J115" s="131"/>
      <c r="K115" s="62"/>
      <c r="L115" s="63"/>
      <c r="M115" s="63"/>
      <c r="N115" s="63"/>
      <c r="O115" s="63"/>
      <c r="P115" s="63"/>
      <c r="Q115" s="17" t="s">
        <v>18</v>
      </c>
    </row>
    <row r="116" spans="1:20" s="17" customFormat="1" ht="15.75" customHeight="1">
      <c r="A116" s="18" t="s">
        <v>18</v>
      </c>
      <c r="B116" s="19" t="s">
        <v>18</v>
      </c>
      <c r="C116" s="19" t="s">
        <v>18</v>
      </c>
      <c r="D116" s="132" t="s">
        <v>18</v>
      </c>
      <c r="E116" s="132"/>
      <c r="F116" s="132" t="s">
        <v>18</v>
      </c>
      <c r="G116" s="132"/>
      <c r="H116" s="132"/>
      <c r="I116" s="132" t="s">
        <v>18</v>
      </c>
      <c r="J116" s="132"/>
      <c r="K116" s="19" t="s">
        <v>18</v>
      </c>
      <c r="L116" s="19" t="s">
        <v>18</v>
      </c>
      <c r="M116" s="19" t="s">
        <v>18</v>
      </c>
      <c r="N116" s="20"/>
      <c r="P116" s="17" t="s">
        <v>18</v>
      </c>
    </row>
    <row r="117" spans="1:20" s="17" customFormat="1">
      <c r="A117" s="18" t="s">
        <v>22</v>
      </c>
      <c r="B117" s="21"/>
      <c r="C117" s="22"/>
      <c r="G117" s="18" t="s">
        <v>23</v>
      </c>
      <c r="H117" s="23"/>
      <c r="I117" s="22"/>
      <c r="J117" s="22"/>
      <c r="K117" s="21"/>
      <c r="L117" s="27" t="s">
        <v>25</v>
      </c>
      <c r="M117" s="21"/>
      <c r="N117" s="21"/>
      <c r="O117" s="21"/>
      <c r="R117" s="21"/>
      <c r="S117" s="21"/>
      <c r="T117" s="21"/>
    </row>
    <row r="118" spans="1:20" s="17" customFormat="1">
      <c r="A118" s="24"/>
      <c r="B118" s="25"/>
      <c r="C118" s="26" t="s">
        <v>24</v>
      </c>
      <c r="G118" s="25"/>
      <c r="H118" s="25"/>
      <c r="I118" s="26" t="s">
        <v>24</v>
      </c>
      <c r="J118" s="25"/>
      <c r="K118" s="25"/>
      <c r="L118" s="25"/>
      <c r="M118" s="25"/>
      <c r="N118" s="25"/>
    </row>
    <row r="119" spans="1:20" s="17" customFormat="1">
      <c r="E119" s="19" t="s">
        <v>18</v>
      </c>
    </row>
    <row r="120" spans="1:20" ht="15.75">
      <c r="A120" s="4" t="s">
        <v>18</v>
      </c>
      <c r="C120" s="28" t="s">
        <v>18</v>
      </c>
      <c r="D120" s="28" t="s">
        <v>18</v>
      </c>
    </row>
    <row r="121" spans="1:20" ht="15.75">
      <c r="A121" s="29"/>
    </row>
  </sheetData>
  <mergeCells count="13">
    <mergeCell ref="A1:P1"/>
    <mergeCell ref="C113:D113"/>
    <mergeCell ref="L10:P10"/>
    <mergeCell ref="D10:D11"/>
    <mergeCell ref="E10:E11"/>
    <mergeCell ref="N8:O8"/>
    <mergeCell ref="F10:K10"/>
    <mergeCell ref="A4:P4"/>
    <mergeCell ref="C114:J114"/>
    <mergeCell ref="C115:J115"/>
    <mergeCell ref="D116:E116"/>
    <mergeCell ref="F116:H116"/>
    <mergeCell ref="I116:J116"/>
  </mergeCells>
  <phoneticPr fontId="18" type="noConversion"/>
  <pageMargins left="0.24" right="0.17" top="0.53" bottom="0.52" header="0.5" footer="0.5"/>
  <pageSetup paperSize="9" scale="84" fitToHeight="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35"/>
    <pageSetUpPr fitToPage="1"/>
  </sheetPr>
  <dimension ref="A1:T168"/>
  <sheetViews>
    <sheetView showZeros="0" workbookViewId="0">
      <selection activeCell="C134" sqref="C134"/>
    </sheetView>
  </sheetViews>
  <sheetFormatPr defaultColWidth="9.33203125" defaultRowHeight="12.75"/>
  <cols>
    <col min="1" max="1" width="5.5" style="1" customWidth="1"/>
    <col min="3" max="3" width="36.6640625" customWidth="1"/>
    <col min="4" max="4" width="8.83203125" customWidth="1"/>
    <col min="5" max="5" width="10.83203125" customWidth="1"/>
    <col min="12" max="12" width="9.83203125" bestFit="1" customWidth="1"/>
    <col min="16" max="16" width="15.1640625" customWidth="1"/>
    <col min="17" max="17" width="9.83203125" customWidth="1"/>
  </cols>
  <sheetData>
    <row r="1" spans="1:18" ht="15.75">
      <c r="A1" s="133" t="s">
        <v>502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5.75">
      <c r="A2" s="57"/>
      <c r="B2" s="58"/>
      <c r="C2" s="58"/>
      <c r="D2" s="58"/>
      <c r="E2" s="58"/>
      <c r="F2" s="64" t="s">
        <v>132</v>
      </c>
      <c r="G2" s="58"/>
      <c r="H2" s="58"/>
      <c r="I2" s="58"/>
      <c r="J2" s="58"/>
      <c r="K2" s="58"/>
      <c r="L2" s="58"/>
      <c r="M2" s="58"/>
    </row>
    <row r="3" spans="1:18">
      <c r="D3" s="2" t="s">
        <v>0</v>
      </c>
    </row>
    <row r="4" spans="1:18" ht="15.75">
      <c r="A4" s="140" t="s">
        <v>510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1:18" ht="15.75">
      <c r="A5" s="33" t="s">
        <v>328</v>
      </c>
      <c r="B5" s="34"/>
      <c r="C5" s="31"/>
      <c r="D5" s="31"/>
      <c r="E5" s="31"/>
      <c r="F5" s="31"/>
      <c r="G5" s="31"/>
      <c r="H5" s="31"/>
    </row>
    <row r="6" spans="1:18" ht="15.75">
      <c r="A6" s="33" t="s">
        <v>329</v>
      </c>
      <c r="B6" s="34"/>
      <c r="C6" s="31"/>
      <c r="D6" s="31"/>
      <c r="E6" s="31"/>
      <c r="F6" s="31"/>
      <c r="G6" s="31"/>
      <c r="H6" s="31"/>
    </row>
    <row r="7" spans="1:18" ht="11.25" customHeight="1">
      <c r="A7" s="3"/>
      <c r="B7" s="4"/>
    </row>
    <row r="8" spans="1:18">
      <c r="A8" s="30" t="s">
        <v>515</v>
      </c>
      <c r="L8" s="31" t="s">
        <v>505</v>
      </c>
      <c r="N8" s="139">
        <f>P162</f>
        <v>0</v>
      </c>
      <c r="O8" s="139"/>
    </row>
    <row r="9" spans="1:18" ht="25.5" customHeight="1">
      <c r="A9" s="3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8" s="10" customFormat="1" ht="13.5" customHeight="1">
      <c r="A10" s="5" t="s">
        <v>1</v>
      </c>
      <c r="B10" s="6" t="s">
        <v>2</v>
      </c>
      <c r="C10" s="7" t="s">
        <v>3</v>
      </c>
      <c r="D10" s="134" t="s">
        <v>4</v>
      </c>
      <c r="E10" s="134" t="s">
        <v>5</v>
      </c>
      <c r="F10" s="136" t="s">
        <v>6</v>
      </c>
      <c r="G10" s="137"/>
      <c r="H10" s="137"/>
      <c r="I10" s="137"/>
      <c r="J10" s="137"/>
      <c r="K10" s="138"/>
      <c r="L10" s="136" t="s">
        <v>7</v>
      </c>
      <c r="M10" s="137"/>
      <c r="N10" s="137"/>
      <c r="O10" s="137"/>
      <c r="P10" s="138"/>
      <c r="Q10" s="9"/>
      <c r="R10" s="9"/>
    </row>
    <row r="11" spans="1:18" s="10" customFormat="1" ht="38.25" customHeight="1">
      <c r="A11" s="11" t="s">
        <v>8</v>
      </c>
      <c r="B11" s="12"/>
      <c r="C11" s="13" t="s">
        <v>9</v>
      </c>
      <c r="D11" s="135"/>
      <c r="E11" s="135"/>
      <c r="F11" s="8" t="s">
        <v>10</v>
      </c>
      <c r="G11" s="8" t="s">
        <v>11</v>
      </c>
      <c r="H11" s="8" t="s">
        <v>12</v>
      </c>
      <c r="I11" s="8" t="s">
        <v>13</v>
      </c>
      <c r="J11" s="8" t="s">
        <v>14</v>
      </c>
      <c r="K11" s="8" t="s">
        <v>15</v>
      </c>
      <c r="L11" s="8" t="s">
        <v>16</v>
      </c>
      <c r="M11" s="8" t="s">
        <v>12</v>
      </c>
      <c r="N11" s="8" t="s">
        <v>13</v>
      </c>
      <c r="O11" s="8" t="s">
        <v>14</v>
      </c>
      <c r="P11" s="8" t="s">
        <v>17</v>
      </c>
    </row>
    <row r="12" spans="1:18" s="10" customFormat="1" ht="10.5" customHeight="1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  <c r="N12" s="14">
        <v>14</v>
      </c>
      <c r="O12" s="14">
        <v>15</v>
      </c>
      <c r="P12" s="14">
        <v>16</v>
      </c>
    </row>
    <row r="13" spans="1:18" s="17" customFormat="1">
      <c r="A13" s="67">
        <v>1</v>
      </c>
      <c r="B13" s="115"/>
      <c r="C13" s="68" t="s">
        <v>133</v>
      </c>
      <c r="D13" s="59" t="s">
        <v>131</v>
      </c>
      <c r="E13" s="59">
        <v>1</v>
      </c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  <row r="14" spans="1:18" s="17" customFormat="1">
      <c r="A14" s="67"/>
      <c r="B14" s="115"/>
      <c r="C14" s="71" t="s">
        <v>134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</row>
    <row r="15" spans="1:18" s="17" customFormat="1">
      <c r="A15" s="67">
        <v>2</v>
      </c>
      <c r="B15" s="115"/>
      <c r="C15" s="68" t="s">
        <v>135</v>
      </c>
      <c r="D15" s="59" t="s">
        <v>87</v>
      </c>
      <c r="E15" s="59">
        <v>13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8" s="17" customFormat="1">
      <c r="A16" s="67">
        <v>3</v>
      </c>
      <c r="B16" s="115"/>
      <c r="C16" s="68" t="s">
        <v>136</v>
      </c>
      <c r="D16" s="59" t="s">
        <v>87</v>
      </c>
      <c r="E16" s="59">
        <v>23</v>
      </c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6" s="17" customFormat="1">
      <c r="A17" s="67">
        <v>4</v>
      </c>
      <c r="B17" s="115"/>
      <c r="C17" s="68" t="s">
        <v>137</v>
      </c>
      <c r="D17" s="59" t="s">
        <v>87</v>
      </c>
      <c r="E17" s="59">
        <v>12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6" s="17" customFormat="1">
      <c r="A18" s="67">
        <v>5</v>
      </c>
      <c r="B18" s="115"/>
      <c r="C18" s="68" t="s">
        <v>138</v>
      </c>
      <c r="D18" s="59" t="s">
        <v>87</v>
      </c>
      <c r="E18" s="59">
        <v>9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6" s="17" customFormat="1">
      <c r="A19" s="67">
        <v>6</v>
      </c>
      <c r="B19" s="115"/>
      <c r="C19" s="68" t="s">
        <v>139</v>
      </c>
      <c r="D19" s="59" t="s">
        <v>87</v>
      </c>
      <c r="E19" s="59">
        <v>14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1:16" s="17" customFormat="1">
      <c r="A20" s="67">
        <v>7</v>
      </c>
      <c r="B20" s="115"/>
      <c r="C20" s="68" t="s">
        <v>140</v>
      </c>
      <c r="D20" s="59" t="s">
        <v>87</v>
      </c>
      <c r="E20" s="59">
        <v>7</v>
      </c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1:16" s="17" customFormat="1">
      <c r="A21" s="67">
        <v>8</v>
      </c>
      <c r="B21" s="115"/>
      <c r="C21" s="68" t="s">
        <v>141</v>
      </c>
      <c r="D21" s="59" t="s">
        <v>87</v>
      </c>
      <c r="E21" s="59">
        <v>5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1:16" s="17" customFormat="1">
      <c r="A22" s="67">
        <v>9</v>
      </c>
      <c r="B22" s="115"/>
      <c r="C22" s="68" t="s">
        <v>142</v>
      </c>
      <c r="D22" s="59" t="s">
        <v>87</v>
      </c>
      <c r="E22" s="59">
        <v>2</v>
      </c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1:16" s="17" customFormat="1">
      <c r="A23" s="67">
        <v>10</v>
      </c>
      <c r="B23" s="115"/>
      <c r="C23" s="68" t="s">
        <v>143</v>
      </c>
      <c r="D23" s="59" t="s">
        <v>87</v>
      </c>
      <c r="E23" s="59">
        <f>E15</f>
        <v>13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16" s="17" customFormat="1">
      <c r="A24" s="67">
        <v>11</v>
      </c>
      <c r="B24" s="115"/>
      <c r="C24" s="68" t="s">
        <v>144</v>
      </c>
      <c r="D24" s="59" t="s">
        <v>87</v>
      </c>
      <c r="E24" s="59">
        <f t="shared" ref="E24:E30" si="0">E16</f>
        <v>23</v>
      </c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s="17" customFormat="1">
      <c r="A25" s="67">
        <v>12</v>
      </c>
      <c r="B25" s="115"/>
      <c r="C25" s="68" t="s">
        <v>145</v>
      </c>
      <c r="D25" s="59" t="s">
        <v>87</v>
      </c>
      <c r="E25" s="59">
        <f t="shared" si="0"/>
        <v>12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1:16" s="17" customFormat="1">
      <c r="A26" s="67">
        <v>13</v>
      </c>
      <c r="B26" s="115"/>
      <c r="C26" s="68" t="s">
        <v>146</v>
      </c>
      <c r="D26" s="59" t="s">
        <v>87</v>
      </c>
      <c r="E26" s="59">
        <f t="shared" si="0"/>
        <v>9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</row>
    <row r="27" spans="1:16" s="17" customFormat="1">
      <c r="A27" s="67">
        <v>14</v>
      </c>
      <c r="B27" s="115"/>
      <c r="C27" s="68" t="s">
        <v>147</v>
      </c>
      <c r="D27" s="59" t="s">
        <v>87</v>
      </c>
      <c r="E27" s="59">
        <f t="shared" si="0"/>
        <v>14</v>
      </c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1:16" s="17" customFormat="1">
      <c r="A28" s="67">
        <v>15</v>
      </c>
      <c r="B28" s="115"/>
      <c r="C28" s="68" t="s">
        <v>148</v>
      </c>
      <c r="D28" s="59" t="s">
        <v>87</v>
      </c>
      <c r="E28" s="59">
        <f t="shared" si="0"/>
        <v>7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1:16" s="17" customFormat="1">
      <c r="A29" s="67">
        <v>16</v>
      </c>
      <c r="B29" s="115"/>
      <c r="C29" s="68" t="s">
        <v>149</v>
      </c>
      <c r="D29" s="59" t="s">
        <v>87</v>
      </c>
      <c r="E29" s="59">
        <f t="shared" si="0"/>
        <v>5</v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1:16" s="17" customFormat="1">
      <c r="A30" s="67">
        <v>17</v>
      </c>
      <c r="B30" s="115"/>
      <c r="C30" s="68" t="s">
        <v>150</v>
      </c>
      <c r="D30" s="59" t="s">
        <v>87</v>
      </c>
      <c r="E30" s="59">
        <f t="shared" si="0"/>
        <v>2</v>
      </c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1:16" s="17" customFormat="1">
      <c r="A31" s="67">
        <v>18</v>
      </c>
      <c r="B31" s="115"/>
      <c r="C31" s="68" t="s">
        <v>151</v>
      </c>
      <c r="D31" s="59" t="s">
        <v>86</v>
      </c>
      <c r="E31" s="59">
        <v>4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1:16" s="17" customFormat="1">
      <c r="A32" s="67">
        <v>19</v>
      </c>
      <c r="B32" s="115"/>
      <c r="C32" s="68" t="s">
        <v>152</v>
      </c>
      <c r="D32" s="59" t="s">
        <v>86</v>
      </c>
      <c r="E32" s="59">
        <v>8</v>
      </c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1:16" s="17" customFormat="1">
      <c r="A33" s="67">
        <v>20</v>
      </c>
      <c r="B33" s="115"/>
      <c r="C33" s="68" t="s">
        <v>153</v>
      </c>
      <c r="D33" s="59" t="s">
        <v>86</v>
      </c>
      <c r="E33" s="59">
        <v>3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1:16" s="17" customFormat="1">
      <c r="A34" s="67">
        <v>21</v>
      </c>
      <c r="B34" s="115"/>
      <c r="C34" s="68" t="s">
        <v>154</v>
      </c>
      <c r="D34" s="59" t="s">
        <v>86</v>
      </c>
      <c r="E34" s="59">
        <v>1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1:16" s="17" customFormat="1">
      <c r="A35" s="67">
        <v>22</v>
      </c>
      <c r="B35" s="115"/>
      <c r="C35" s="68" t="s">
        <v>155</v>
      </c>
      <c r="D35" s="59" t="s">
        <v>86</v>
      </c>
      <c r="E35" s="59">
        <v>1</v>
      </c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1:16" s="17" customFormat="1">
      <c r="A36" s="67">
        <v>23</v>
      </c>
      <c r="B36" s="115"/>
      <c r="C36" s="68" t="s">
        <v>156</v>
      </c>
      <c r="D36" s="59" t="s">
        <v>86</v>
      </c>
      <c r="E36" s="59">
        <v>1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6" s="17" customFormat="1">
      <c r="A37" s="67">
        <v>24</v>
      </c>
      <c r="B37" s="115"/>
      <c r="C37" s="68" t="s">
        <v>157</v>
      </c>
      <c r="D37" s="59" t="s">
        <v>86</v>
      </c>
      <c r="E37" s="59">
        <v>1</v>
      </c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16" s="17" customFormat="1">
      <c r="A38" s="67">
        <v>25</v>
      </c>
      <c r="B38" s="115"/>
      <c r="C38" s="68" t="s">
        <v>158</v>
      </c>
      <c r="D38" s="59" t="s">
        <v>86</v>
      </c>
      <c r="E38" s="59">
        <v>1</v>
      </c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1:16" s="17" customFormat="1">
      <c r="A39" s="67">
        <v>26</v>
      </c>
      <c r="B39" s="115"/>
      <c r="C39" s="68" t="s">
        <v>159</v>
      </c>
      <c r="D39" s="59" t="s">
        <v>86</v>
      </c>
      <c r="E39" s="59">
        <v>1</v>
      </c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6" s="17" customFormat="1">
      <c r="A40" s="67">
        <v>27</v>
      </c>
      <c r="B40" s="115"/>
      <c r="C40" s="68" t="s">
        <v>160</v>
      </c>
      <c r="D40" s="59" t="s">
        <v>86</v>
      </c>
      <c r="E40" s="59">
        <v>1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6" s="17" customFormat="1">
      <c r="A41" s="67">
        <v>28</v>
      </c>
      <c r="B41" s="115"/>
      <c r="C41" s="68" t="s">
        <v>161</v>
      </c>
      <c r="D41" s="59" t="s">
        <v>86</v>
      </c>
      <c r="E41" s="59">
        <v>2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6" s="17" customFormat="1">
      <c r="A42" s="67">
        <v>29</v>
      </c>
      <c r="B42" s="115"/>
      <c r="C42" s="68" t="s">
        <v>162</v>
      </c>
      <c r="D42" s="59" t="s">
        <v>86</v>
      </c>
      <c r="E42" s="59">
        <v>2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6" s="17" customFormat="1">
      <c r="A43" s="67">
        <v>30</v>
      </c>
      <c r="B43" s="115"/>
      <c r="C43" s="68" t="s">
        <v>163</v>
      </c>
      <c r="D43" s="59" t="s">
        <v>86</v>
      </c>
      <c r="E43" s="59">
        <v>1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6" s="17" customFormat="1">
      <c r="A44" s="67">
        <v>31</v>
      </c>
      <c r="B44" s="115"/>
      <c r="C44" s="68" t="s">
        <v>164</v>
      </c>
      <c r="D44" s="59" t="s">
        <v>86</v>
      </c>
      <c r="E44" s="59">
        <v>1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6" s="17" customFormat="1">
      <c r="A45" s="67">
        <v>32</v>
      </c>
      <c r="B45" s="115"/>
      <c r="C45" s="68" t="s">
        <v>165</v>
      </c>
      <c r="D45" s="59" t="s">
        <v>86</v>
      </c>
      <c r="E45" s="59">
        <v>1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1:16" s="17" customFormat="1" ht="25.5">
      <c r="A46" s="67">
        <v>33</v>
      </c>
      <c r="B46" s="115"/>
      <c r="C46" s="68" t="s">
        <v>166</v>
      </c>
      <c r="D46" s="59" t="s">
        <v>86</v>
      </c>
      <c r="E46" s="59">
        <v>1</v>
      </c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6" s="17" customFormat="1" ht="25.5">
      <c r="A47" s="67">
        <v>34</v>
      </c>
      <c r="B47" s="115"/>
      <c r="C47" s="68" t="s">
        <v>167</v>
      </c>
      <c r="D47" s="59" t="s">
        <v>86</v>
      </c>
      <c r="E47" s="59">
        <v>1</v>
      </c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6" s="17" customFormat="1" ht="25.5">
      <c r="A48" s="67">
        <v>35</v>
      </c>
      <c r="B48" s="115"/>
      <c r="C48" s="68" t="s">
        <v>168</v>
      </c>
      <c r="D48" s="59" t="s">
        <v>86</v>
      </c>
      <c r="E48" s="59">
        <v>1</v>
      </c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6" s="17" customFormat="1" ht="25.5">
      <c r="A49" s="67">
        <v>36</v>
      </c>
      <c r="B49" s="115"/>
      <c r="C49" s="68" t="s">
        <v>169</v>
      </c>
      <c r="D49" s="59" t="s">
        <v>86</v>
      </c>
      <c r="E49" s="59">
        <v>3</v>
      </c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6" s="17" customFormat="1" ht="25.5">
      <c r="A50" s="67">
        <v>37</v>
      </c>
      <c r="B50" s="115"/>
      <c r="C50" s="68" t="s">
        <v>170</v>
      </c>
      <c r="D50" s="59" t="s">
        <v>86</v>
      </c>
      <c r="E50" s="59">
        <v>2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6" s="17" customFormat="1" ht="25.5">
      <c r="A51" s="67">
        <v>38</v>
      </c>
      <c r="B51" s="115"/>
      <c r="C51" s="68" t="s">
        <v>171</v>
      </c>
      <c r="D51" s="59" t="s">
        <v>86</v>
      </c>
      <c r="E51" s="59">
        <v>1</v>
      </c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6" s="17" customFormat="1" ht="25.5">
      <c r="A52" s="67">
        <v>39</v>
      </c>
      <c r="B52" s="115"/>
      <c r="C52" s="68" t="s">
        <v>172</v>
      </c>
      <c r="D52" s="59" t="s">
        <v>86</v>
      </c>
      <c r="E52" s="59">
        <v>1</v>
      </c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6" s="17" customFormat="1" ht="25.5">
      <c r="A53" s="67">
        <v>40</v>
      </c>
      <c r="B53" s="115"/>
      <c r="C53" s="68" t="s">
        <v>173</v>
      </c>
      <c r="D53" s="59" t="s">
        <v>86</v>
      </c>
      <c r="E53" s="59">
        <v>2</v>
      </c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6" s="17" customFormat="1" ht="25.5">
      <c r="A54" s="67">
        <v>41</v>
      </c>
      <c r="B54" s="115"/>
      <c r="C54" s="68" t="s">
        <v>174</v>
      </c>
      <c r="D54" s="59" t="s">
        <v>86</v>
      </c>
      <c r="E54" s="59">
        <v>1</v>
      </c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1:16" s="17" customFormat="1">
      <c r="A55" s="67">
        <v>42</v>
      </c>
      <c r="B55" s="115"/>
      <c r="C55" s="68" t="s">
        <v>175</v>
      </c>
      <c r="D55" s="59" t="s">
        <v>86</v>
      </c>
      <c r="E55" s="59">
        <v>1</v>
      </c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1:16" s="17" customFormat="1">
      <c r="A56" s="67">
        <v>43</v>
      </c>
      <c r="B56" s="115"/>
      <c r="C56" s="68" t="s">
        <v>176</v>
      </c>
      <c r="D56" s="59" t="s">
        <v>86</v>
      </c>
      <c r="E56" s="59">
        <v>1</v>
      </c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1:16" s="17" customFormat="1">
      <c r="A57" s="67">
        <v>44</v>
      </c>
      <c r="B57" s="115"/>
      <c r="C57" s="68" t="s">
        <v>177</v>
      </c>
      <c r="D57" s="59" t="s">
        <v>86</v>
      </c>
      <c r="E57" s="59">
        <v>2</v>
      </c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1:16" s="17" customFormat="1">
      <c r="A58" s="67">
        <v>45</v>
      </c>
      <c r="B58" s="115"/>
      <c r="C58" s="68" t="s">
        <v>178</v>
      </c>
      <c r="D58" s="59" t="s">
        <v>86</v>
      </c>
      <c r="E58" s="59">
        <v>2</v>
      </c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 s="17" customFormat="1">
      <c r="A59" s="67">
        <v>46</v>
      </c>
      <c r="B59" s="115"/>
      <c r="C59" s="68" t="s">
        <v>179</v>
      </c>
      <c r="D59" s="59" t="s">
        <v>86</v>
      </c>
      <c r="E59" s="59">
        <v>2</v>
      </c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1:16" s="17" customFormat="1">
      <c r="A60" s="67">
        <v>47</v>
      </c>
      <c r="B60" s="115"/>
      <c r="C60" s="68" t="s">
        <v>180</v>
      </c>
      <c r="D60" s="59" t="s">
        <v>86</v>
      </c>
      <c r="E60" s="59">
        <v>2</v>
      </c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1:16" s="17" customFormat="1">
      <c r="A61" s="67">
        <v>48</v>
      </c>
      <c r="B61" s="115"/>
      <c r="C61" s="68" t="s">
        <v>181</v>
      </c>
      <c r="D61" s="59" t="s">
        <v>86</v>
      </c>
      <c r="E61" s="59">
        <v>2</v>
      </c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1:16" s="17" customFormat="1">
      <c r="A62" s="67">
        <v>49</v>
      </c>
      <c r="B62" s="115"/>
      <c r="C62" s="68" t="s">
        <v>182</v>
      </c>
      <c r="D62" s="59" t="s">
        <v>86</v>
      </c>
      <c r="E62" s="59">
        <v>3</v>
      </c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1:16" s="17" customFormat="1">
      <c r="A63" s="67">
        <v>50</v>
      </c>
      <c r="B63" s="115"/>
      <c r="C63" s="68" t="s">
        <v>183</v>
      </c>
      <c r="D63" s="59" t="s">
        <v>86</v>
      </c>
      <c r="E63" s="59">
        <v>7</v>
      </c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</row>
    <row r="64" spans="1:16" s="17" customFormat="1">
      <c r="A64" s="67">
        <v>51</v>
      </c>
      <c r="B64" s="115"/>
      <c r="C64" s="68" t="s">
        <v>184</v>
      </c>
      <c r="D64" s="59" t="s">
        <v>86</v>
      </c>
      <c r="E64" s="59">
        <v>6</v>
      </c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</row>
    <row r="65" spans="1:16" s="17" customFormat="1">
      <c r="A65" s="67">
        <v>52</v>
      </c>
      <c r="B65" s="115"/>
      <c r="C65" s="68" t="s">
        <v>185</v>
      </c>
      <c r="D65" s="59" t="s">
        <v>86</v>
      </c>
      <c r="E65" s="59">
        <v>6</v>
      </c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</row>
    <row r="66" spans="1:16" s="17" customFormat="1">
      <c r="A66" s="67">
        <v>53</v>
      </c>
      <c r="B66" s="115"/>
      <c r="C66" s="68" t="s">
        <v>186</v>
      </c>
      <c r="D66" s="59" t="s">
        <v>86</v>
      </c>
      <c r="E66" s="59">
        <v>3</v>
      </c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</row>
    <row r="67" spans="1:16" s="17" customFormat="1">
      <c r="A67" s="67">
        <v>54</v>
      </c>
      <c r="B67" s="115"/>
      <c r="C67" s="68" t="s">
        <v>187</v>
      </c>
      <c r="D67" s="59" t="s">
        <v>86</v>
      </c>
      <c r="E67" s="59">
        <v>1</v>
      </c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</row>
    <row r="68" spans="1:16" s="17" customFormat="1">
      <c r="A68" s="67">
        <v>55</v>
      </c>
      <c r="B68" s="115"/>
      <c r="C68" s="68" t="s">
        <v>188</v>
      </c>
      <c r="D68" s="59" t="s">
        <v>86</v>
      </c>
      <c r="E68" s="59">
        <v>1</v>
      </c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</row>
    <row r="69" spans="1:16" s="17" customFormat="1">
      <c r="A69" s="67">
        <v>56</v>
      </c>
      <c r="B69" s="115"/>
      <c r="C69" s="68" t="s">
        <v>189</v>
      </c>
      <c r="D69" s="59" t="s">
        <v>86</v>
      </c>
      <c r="E69" s="59">
        <v>1</v>
      </c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</row>
    <row r="70" spans="1:16" s="17" customFormat="1">
      <c r="A70" s="67">
        <v>57</v>
      </c>
      <c r="B70" s="115"/>
      <c r="C70" s="68" t="s">
        <v>190</v>
      </c>
      <c r="D70" s="59" t="s">
        <v>86</v>
      </c>
      <c r="E70" s="59">
        <v>3</v>
      </c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</row>
    <row r="71" spans="1:16" s="17" customFormat="1">
      <c r="A71" s="67">
        <v>58</v>
      </c>
      <c r="B71" s="115"/>
      <c r="C71" s="68" t="s">
        <v>191</v>
      </c>
      <c r="D71" s="59" t="s">
        <v>86</v>
      </c>
      <c r="E71" s="59">
        <v>7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</row>
    <row r="72" spans="1:16" s="17" customFormat="1">
      <c r="A72" s="67">
        <v>59</v>
      </c>
      <c r="B72" s="115"/>
      <c r="C72" s="68" t="s">
        <v>192</v>
      </c>
      <c r="D72" s="59" t="s">
        <v>86</v>
      </c>
      <c r="E72" s="59">
        <v>6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</row>
    <row r="73" spans="1:16" s="17" customFormat="1">
      <c r="A73" s="67"/>
      <c r="B73" s="115"/>
      <c r="C73" s="71" t="s">
        <v>193</v>
      </c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</row>
    <row r="74" spans="1:16" s="17" customFormat="1">
      <c r="A74" s="67">
        <v>60</v>
      </c>
      <c r="B74" s="115"/>
      <c r="C74" s="68" t="s">
        <v>135</v>
      </c>
      <c r="D74" s="59" t="s">
        <v>87</v>
      </c>
      <c r="E74" s="59">
        <v>11</v>
      </c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</row>
    <row r="75" spans="1:16" s="17" customFormat="1">
      <c r="A75" s="67">
        <v>61</v>
      </c>
      <c r="B75" s="115"/>
      <c r="C75" s="68" t="s">
        <v>136</v>
      </c>
      <c r="D75" s="59" t="s">
        <v>87</v>
      </c>
      <c r="E75" s="59">
        <v>13</v>
      </c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</row>
    <row r="76" spans="1:16" s="17" customFormat="1">
      <c r="A76" s="67">
        <v>62</v>
      </c>
      <c r="B76" s="115"/>
      <c r="C76" s="68" t="s">
        <v>137</v>
      </c>
      <c r="D76" s="59" t="s">
        <v>87</v>
      </c>
      <c r="E76" s="59">
        <v>13</v>
      </c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</row>
    <row r="77" spans="1:16" s="17" customFormat="1">
      <c r="A77" s="67">
        <v>63</v>
      </c>
      <c r="B77" s="115"/>
      <c r="C77" s="68" t="s">
        <v>138</v>
      </c>
      <c r="D77" s="59" t="s">
        <v>87</v>
      </c>
      <c r="E77" s="59">
        <v>8</v>
      </c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</row>
    <row r="78" spans="1:16" s="17" customFormat="1">
      <c r="A78" s="67">
        <v>64</v>
      </c>
      <c r="B78" s="115"/>
      <c r="C78" s="68" t="s">
        <v>139</v>
      </c>
      <c r="D78" s="59" t="s">
        <v>87</v>
      </c>
      <c r="E78" s="59">
        <v>7</v>
      </c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</row>
    <row r="79" spans="1:16" s="17" customFormat="1">
      <c r="A79" s="67">
        <v>65</v>
      </c>
      <c r="B79" s="115"/>
      <c r="C79" s="68" t="s">
        <v>141</v>
      </c>
      <c r="D79" s="59" t="s">
        <v>87</v>
      </c>
      <c r="E79" s="59">
        <v>4</v>
      </c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</row>
    <row r="80" spans="1:16" s="17" customFormat="1">
      <c r="A80" s="67">
        <v>66</v>
      </c>
      <c r="B80" s="115"/>
      <c r="C80" s="68" t="s">
        <v>142</v>
      </c>
      <c r="D80" s="59" t="s">
        <v>87</v>
      </c>
      <c r="E80" s="59">
        <v>6</v>
      </c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</row>
    <row r="81" spans="1:16" s="17" customFormat="1">
      <c r="A81" s="67">
        <v>67</v>
      </c>
      <c r="B81" s="115"/>
      <c r="C81" s="68" t="s">
        <v>143</v>
      </c>
      <c r="D81" s="59" t="s">
        <v>87</v>
      </c>
      <c r="E81" s="59">
        <f t="shared" ref="E81:E87" si="1">E74</f>
        <v>11</v>
      </c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</row>
    <row r="82" spans="1:16" s="17" customFormat="1">
      <c r="A82" s="67">
        <v>68</v>
      </c>
      <c r="B82" s="115"/>
      <c r="C82" s="68" t="s">
        <v>144</v>
      </c>
      <c r="D82" s="59" t="s">
        <v>87</v>
      </c>
      <c r="E82" s="59">
        <f t="shared" si="1"/>
        <v>13</v>
      </c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</row>
    <row r="83" spans="1:16" s="17" customFormat="1">
      <c r="A83" s="67">
        <v>69</v>
      </c>
      <c r="B83" s="115"/>
      <c r="C83" s="68" t="s">
        <v>145</v>
      </c>
      <c r="D83" s="59" t="s">
        <v>87</v>
      </c>
      <c r="E83" s="59">
        <f t="shared" si="1"/>
        <v>13</v>
      </c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</row>
    <row r="84" spans="1:16" s="17" customFormat="1">
      <c r="A84" s="67">
        <v>70</v>
      </c>
      <c r="B84" s="115"/>
      <c r="C84" s="68" t="s">
        <v>146</v>
      </c>
      <c r="D84" s="59" t="s">
        <v>87</v>
      </c>
      <c r="E84" s="59">
        <f t="shared" si="1"/>
        <v>8</v>
      </c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</row>
    <row r="85" spans="1:16" s="17" customFormat="1">
      <c r="A85" s="67">
        <v>71</v>
      </c>
      <c r="B85" s="115"/>
      <c r="C85" s="68" t="s">
        <v>147</v>
      </c>
      <c r="D85" s="59" t="s">
        <v>87</v>
      </c>
      <c r="E85" s="59">
        <f t="shared" si="1"/>
        <v>7</v>
      </c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</row>
    <row r="86" spans="1:16" s="17" customFormat="1">
      <c r="A86" s="67">
        <v>72</v>
      </c>
      <c r="B86" s="115"/>
      <c r="C86" s="68" t="s">
        <v>149</v>
      </c>
      <c r="D86" s="59" t="s">
        <v>87</v>
      </c>
      <c r="E86" s="59">
        <f t="shared" si="1"/>
        <v>4</v>
      </c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</row>
    <row r="87" spans="1:16" s="17" customFormat="1">
      <c r="A87" s="67">
        <v>73</v>
      </c>
      <c r="B87" s="115"/>
      <c r="C87" s="68" t="s">
        <v>150</v>
      </c>
      <c r="D87" s="59" t="s">
        <v>87</v>
      </c>
      <c r="E87" s="59">
        <f t="shared" si="1"/>
        <v>6</v>
      </c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</row>
    <row r="88" spans="1:16" s="17" customFormat="1">
      <c r="A88" s="67">
        <v>74</v>
      </c>
      <c r="B88" s="115"/>
      <c r="C88" s="68" t="s">
        <v>151</v>
      </c>
      <c r="D88" s="59" t="s">
        <v>86</v>
      </c>
      <c r="E88" s="59">
        <v>6</v>
      </c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</row>
    <row r="89" spans="1:16" s="17" customFormat="1">
      <c r="A89" s="67">
        <v>75</v>
      </c>
      <c r="B89" s="115"/>
      <c r="C89" s="68" t="s">
        <v>152</v>
      </c>
      <c r="D89" s="59" t="s">
        <v>86</v>
      </c>
      <c r="E89" s="59">
        <v>7</v>
      </c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</row>
    <row r="90" spans="1:16" s="17" customFormat="1">
      <c r="A90" s="67">
        <v>76</v>
      </c>
      <c r="B90" s="115"/>
      <c r="C90" s="68" t="s">
        <v>153</v>
      </c>
      <c r="D90" s="59" t="s">
        <v>86</v>
      </c>
      <c r="E90" s="59">
        <v>4</v>
      </c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</row>
    <row r="91" spans="1:16" s="17" customFormat="1">
      <c r="A91" s="67">
        <v>77</v>
      </c>
      <c r="B91" s="115"/>
      <c r="C91" s="68" t="s">
        <v>194</v>
      </c>
      <c r="D91" s="59" t="s">
        <v>86</v>
      </c>
      <c r="E91" s="59">
        <v>2</v>
      </c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</row>
    <row r="92" spans="1:16" s="17" customFormat="1">
      <c r="A92" s="67">
        <v>78</v>
      </c>
      <c r="B92" s="115"/>
      <c r="C92" s="68" t="s">
        <v>195</v>
      </c>
      <c r="D92" s="59" t="s">
        <v>86</v>
      </c>
      <c r="E92" s="59">
        <v>3</v>
      </c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</row>
    <row r="93" spans="1:16" s="17" customFormat="1">
      <c r="A93" s="67">
        <v>79</v>
      </c>
      <c r="B93" s="115"/>
      <c r="C93" s="68" t="s">
        <v>196</v>
      </c>
      <c r="D93" s="59" t="s">
        <v>86</v>
      </c>
      <c r="E93" s="59">
        <v>2</v>
      </c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</row>
    <row r="94" spans="1:16" s="17" customFormat="1">
      <c r="A94" s="67">
        <v>80</v>
      </c>
      <c r="B94" s="115"/>
      <c r="C94" s="68" t="s">
        <v>197</v>
      </c>
      <c r="D94" s="59" t="s">
        <v>86</v>
      </c>
      <c r="E94" s="59">
        <v>2</v>
      </c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</row>
    <row r="95" spans="1:16" s="17" customFormat="1">
      <c r="A95" s="67">
        <v>81</v>
      </c>
      <c r="B95" s="115"/>
      <c r="C95" s="68" t="s">
        <v>198</v>
      </c>
      <c r="D95" s="59" t="s">
        <v>86</v>
      </c>
      <c r="E95" s="59">
        <v>1</v>
      </c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</row>
    <row r="96" spans="1:16" s="17" customFormat="1">
      <c r="A96" s="67">
        <v>82</v>
      </c>
      <c r="B96" s="115"/>
      <c r="C96" s="68" t="s">
        <v>159</v>
      </c>
      <c r="D96" s="59" t="s">
        <v>86</v>
      </c>
      <c r="E96" s="59">
        <v>2</v>
      </c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</row>
    <row r="97" spans="1:16" s="17" customFormat="1">
      <c r="A97" s="67">
        <v>83</v>
      </c>
      <c r="B97" s="115"/>
      <c r="C97" s="68" t="s">
        <v>160</v>
      </c>
      <c r="D97" s="59" t="s">
        <v>86</v>
      </c>
      <c r="E97" s="59">
        <v>1</v>
      </c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</row>
    <row r="98" spans="1:16" s="17" customFormat="1">
      <c r="A98" s="67">
        <v>84</v>
      </c>
      <c r="B98" s="115"/>
      <c r="C98" s="68" t="s">
        <v>161</v>
      </c>
      <c r="D98" s="59" t="s">
        <v>86</v>
      </c>
      <c r="E98" s="59">
        <v>2</v>
      </c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</row>
    <row r="99" spans="1:16" s="17" customFormat="1">
      <c r="A99" s="67">
        <v>85</v>
      </c>
      <c r="B99" s="115"/>
      <c r="C99" s="68" t="s">
        <v>199</v>
      </c>
      <c r="D99" s="59" t="s">
        <v>86</v>
      </c>
      <c r="E99" s="59">
        <v>1</v>
      </c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</row>
    <row r="100" spans="1:16" s="17" customFormat="1">
      <c r="A100" s="67">
        <v>86</v>
      </c>
      <c r="B100" s="115"/>
      <c r="C100" s="68" t="s">
        <v>165</v>
      </c>
      <c r="D100" s="59" t="s">
        <v>86</v>
      </c>
      <c r="E100" s="59">
        <v>1</v>
      </c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</row>
    <row r="101" spans="1:16" s="17" customFormat="1" ht="25.5">
      <c r="A101" s="67">
        <v>87</v>
      </c>
      <c r="B101" s="115"/>
      <c r="C101" s="68" t="s">
        <v>168</v>
      </c>
      <c r="D101" s="59" t="s">
        <v>86</v>
      </c>
      <c r="E101" s="59">
        <v>1</v>
      </c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</row>
    <row r="102" spans="1:16" s="17" customFormat="1" ht="25.5">
      <c r="A102" s="67">
        <v>88</v>
      </c>
      <c r="B102" s="115"/>
      <c r="C102" s="68" t="s">
        <v>200</v>
      </c>
      <c r="D102" s="59" t="s">
        <v>86</v>
      </c>
      <c r="E102" s="59">
        <v>2</v>
      </c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</row>
    <row r="103" spans="1:16" s="17" customFormat="1" ht="25.5">
      <c r="A103" s="67">
        <v>89</v>
      </c>
      <c r="B103" s="115"/>
      <c r="C103" s="68" t="s">
        <v>169</v>
      </c>
      <c r="D103" s="59" t="s">
        <v>86</v>
      </c>
      <c r="E103" s="59">
        <v>1</v>
      </c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</row>
    <row r="104" spans="1:16" s="17" customFormat="1" ht="25.5">
      <c r="A104" s="67">
        <v>90</v>
      </c>
      <c r="B104" s="115"/>
      <c r="C104" s="68" t="s">
        <v>201</v>
      </c>
      <c r="D104" s="59" t="s">
        <v>86</v>
      </c>
      <c r="E104" s="59">
        <v>2</v>
      </c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</row>
    <row r="105" spans="1:16" s="17" customFormat="1" ht="25.5">
      <c r="A105" s="67">
        <v>91</v>
      </c>
      <c r="B105" s="115"/>
      <c r="C105" s="68" t="s">
        <v>170</v>
      </c>
      <c r="D105" s="59" t="s">
        <v>86</v>
      </c>
      <c r="E105" s="59">
        <v>1</v>
      </c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</row>
    <row r="106" spans="1:16" s="17" customFormat="1" ht="25.5">
      <c r="A106" s="67">
        <v>92</v>
      </c>
      <c r="B106" s="115"/>
      <c r="C106" s="68" t="s">
        <v>171</v>
      </c>
      <c r="D106" s="59" t="s">
        <v>86</v>
      </c>
      <c r="E106" s="59">
        <v>1</v>
      </c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</row>
    <row r="107" spans="1:16" s="17" customFormat="1" ht="25.5">
      <c r="A107" s="67">
        <v>93</v>
      </c>
      <c r="B107" s="115"/>
      <c r="C107" s="68" t="s">
        <v>202</v>
      </c>
      <c r="D107" s="59" t="s">
        <v>86</v>
      </c>
      <c r="E107" s="59">
        <v>2</v>
      </c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</row>
    <row r="108" spans="1:16" s="17" customFormat="1" ht="25.5">
      <c r="A108" s="67">
        <v>94</v>
      </c>
      <c r="B108" s="115"/>
      <c r="C108" s="68" t="s">
        <v>203</v>
      </c>
      <c r="D108" s="59" t="s">
        <v>86</v>
      </c>
      <c r="E108" s="59">
        <v>3</v>
      </c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</row>
    <row r="109" spans="1:16" s="17" customFormat="1" ht="25.5">
      <c r="A109" s="67">
        <v>95</v>
      </c>
      <c r="B109" s="115"/>
      <c r="C109" s="68" t="s">
        <v>204</v>
      </c>
      <c r="D109" s="59" t="s">
        <v>86</v>
      </c>
      <c r="E109" s="59">
        <v>2</v>
      </c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</row>
    <row r="110" spans="1:16" s="17" customFormat="1">
      <c r="A110" s="67">
        <v>96</v>
      </c>
      <c r="B110" s="115"/>
      <c r="C110" s="68" t="s">
        <v>205</v>
      </c>
      <c r="D110" s="59" t="s">
        <v>86</v>
      </c>
      <c r="E110" s="59">
        <v>1</v>
      </c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</row>
    <row r="111" spans="1:16" s="17" customFormat="1">
      <c r="A111" s="67">
        <v>97</v>
      </c>
      <c r="B111" s="115"/>
      <c r="C111" s="68" t="s">
        <v>206</v>
      </c>
      <c r="D111" s="59" t="s">
        <v>86</v>
      </c>
      <c r="E111" s="59">
        <v>1</v>
      </c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</row>
    <row r="112" spans="1:16" s="17" customFormat="1">
      <c r="A112" s="67">
        <v>98</v>
      </c>
      <c r="B112" s="115"/>
      <c r="C112" s="68" t="s">
        <v>176</v>
      </c>
      <c r="D112" s="59" t="s">
        <v>86</v>
      </c>
      <c r="E112" s="59">
        <v>4</v>
      </c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</row>
    <row r="113" spans="1:16" s="17" customFormat="1">
      <c r="A113" s="67">
        <v>99</v>
      </c>
      <c r="B113" s="115"/>
      <c r="C113" s="68" t="s">
        <v>177</v>
      </c>
      <c r="D113" s="59" t="s">
        <v>86</v>
      </c>
      <c r="E113" s="59">
        <v>4</v>
      </c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</row>
    <row r="114" spans="1:16" s="17" customFormat="1">
      <c r="A114" s="67">
        <v>100</v>
      </c>
      <c r="B114" s="115"/>
      <c r="C114" s="68" t="s">
        <v>178</v>
      </c>
      <c r="D114" s="59" t="s">
        <v>86</v>
      </c>
      <c r="E114" s="59">
        <v>3</v>
      </c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</row>
    <row r="115" spans="1:16" s="17" customFormat="1">
      <c r="A115" s="67">
        <v>101</v>
      </c>
      <c r="B115" s="115"/>
      <c r="C115" s="68" t="s">
        <v>179</v>
      </c>
      <c r="D115" s="59" t="s">
        <v>86</v>
      </c>
      <c r="E115" s="59">
        <v>4</v>
      </c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</row>
    <row r="116" spans="1:16" s="17" customFormat="1">
      <c r="A116" s="67">
        <v>102</v>
      </c>
      <c r="B116" s="115"/>
      <c r="C116" s="68" t="s">
        <v>180</v>
      </c>
      <c r="D116" s="59" t="s">
        <v>86</v>
      </c>
      <c r="E116" s="59">
        <v>2</v>
      </c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</row>
    <row r="117" spans="1:16" s="17" customFormat="1">
      <c r="A117" s="67">
        <v>103</v>
      </c>
      <c r="B117" s="115"/>
      <c r="C117" s="68" t="s">
        <v>181</v>
      </c>
      <c r="D117" s="59" t="s">
        <v>86</v>
      </c>
      <c r="E117" s="59">
        <v>3</v>
      </c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</row>
    <row r="118" spans="1:16" s="17" customFormat="1">
      <c r="A118" s="67">
        <v>104</v>
      </c>
      <c r="B118" s="115"/>
      <c r="C118" s="68" t="s">
        <v>187</v>
      </c>
      <c r="D118" s="59" t="s">
        <v>86</v>
      </c>
      <c r="E118" s="59">
        <v>2</v>
      </c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</row>
    <row r="119" spans="1:16" s="17" customFormat="1">
      <c r="A119" s="67">
        <v>105</v>
      </c>
      <c r="B119" s="115"/>
      <c r="C119" s="68" t="s">
        <v>188</v>
      </c>
      <c r="D119" s="59" t="s">
        <v>86</v>
      </c>
      <c r="E119" s="59">
        <v>1</v>
      </c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</row>
    <row r="120" spans="1:16" s="17" customFormat="1">
      <c r="A120" s="67">
        <v>106</v>
      </c>
      <c r="B120" s="115"/>
      <c r="C120" s="68" t="s">
        <v>207</v>
      </c>
      <c r="D120" s="59" t="s">
        <v>86</v>
      </c>
      <c r="E120" s="59">
        <v>1</v>
      </c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</row>
    <row r="121" spans="1:16" s="17" customFormat="1">
      <c r="A121" s="67">
        <v>107</v>
      </c>
      <c r="B121" s="115"/>
      <c r="C121" s="68" t="s">
        <v>208</v>
      </c>
      <c r="D121" s="59" t="s">
        <v>86</v>
      </c>
      <c r="E121" s="59">
        <v>5</v>
      </c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</row>
    <row r="122" spans="1:16" s="17" customFormat="1">
      <c r="A122" s="67">
        <v>108</v>
      </c>
      <c r="B122" s="115"/>
      <c r="C122" s="68" t="s">
        <v>209</v>
      </c>
      <c r="D122" s="59" t="s">
        <v>86</v>
      </c>
      <c r="E122" s="59">
        <v>6</v>
      </c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</row>
    <row r="123" spans="1:16" s="17" customFormat="1">
      <c r="A123" s="67">
        <v>109</v>
      </c>
      <c r="B123" s="115"/>
      <c r="C123" s="68" t="s">
        <v>210</v>
      </c>
      <c r="D123" s="59" t="s">
        <v>86</v>
      </c>
      <c r="E123" s="59">
        <v>6</v>
      </c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</row>
    <row r="124" spans="1:16" s="17" customFormat="1">
      <c r="A124" s="67">
        <v>110</v>
      </c>
      <c r="B124" s="115"/>
      <c r="C124" s="68" t="s">
        <v>211</v>
      </c>
      <c r="D124" s="59" t="s">
        <v>86</v>
      </c>
      <c r="E124" s="59">
        <v>1</v>
      </c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</row>
    <row r="125" spans="1:16" s="17" customFormat="1">
      <c r="A125" s="67"/>
      <c r="B125" s="115"/>
      <c r="C125" s="71" t="s">
        <v>212</v>
      </c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</row>
    <row r="126" spans="1:16" s="17" customFormat="1">
      <c r="A126" s="67">
        <v>111</v>
      </c>
      <c r="B126" s="115"/>
      <c r="C126" s="68" t="s">
        <v>142</v>
      </c>
      <c r="D126" s="59" t="s">
        <v>87</v>
      </c>
      <c r="E126" s="59">
        <v>6</v>
      </c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</row>
    <row r="127" spans="1:16" s="17" customFormat="1">
      <c r="A127" s="67">
        <v>112</v>
      </c>
      <c r="B127" s="115"/>
      <c r="C127" s="68" t="s">
        <v>150</v>
      </c>
      <c r="D127" s="59" t="s">
        <v>87</v>
      </c>
      <c r="E127" s="59">
        <f>E126</f>
        <v>6</v>
      </c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</row>
    <row r="128" spans="1:16" s="17" customFormat="1">
      <c r="A128" s="67">
        <v>113</v>
      </c>
      <c r="B128" s="115"/>
      <c r="C128" s="68" t="s">
        <v>213</v>
      </c>
      <c r="D128" s="59" t="s">
        <v>86</v>
      </c>
      <c r="E128" s="59">
        <v>2</v>
      </c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</row>
    <row r="129" spans="1:16" s="17" customFormat="1">
      <c r="A129" s="67">
        <v>114</v>
      </c>
      <c r="B129" s="115"/>
      <c r="C129" s="68" t="s">
        <v>214</v>
      </c>
      <c r="D129" s="59" t="s">
        <v>86</v>
      </c>
      <c r="E129" s="59">
        <v>1</v>
      </c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</row>
    <row r="130" spans="1:16" s="17" customFormat="1">
      <c r="A130" s="67"/>
      <c r="B130" s="115"/>
      <c r="C130" s="71" t="s">
        <v>215</v>
      </c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</row>
    <row r="131" spans="1:16" s="17" customFormat="1">
      <c r="A131" s="67">
        <v>115</v>
      </c>
      <c r="B131" s="115"/>
      <c r="C131" s="68" t="s">
        <v>142</v>
      </c>
      <c r="D131" s="59" t="s">
        <v>87</v>
      </c>
      <c r="E131" s="59">
        <v>5</v>
      </c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</row>
    <row r="132" spans="1:16" s="17" customFormat="1">
      <c r="A132" s="67">
        <v>116</v>
      </c>
      <c r="B132" s="115"/>
      <c r="C132" s="68" t="s">
        <v>150</v>
      </c>
      <c r="D132" s="59" t="s">
        <v>87</v>
      </c>
      <c r="E132" s="59">
        <f>E131</f>
        <v>5</v>
      </c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</row>
    <row r="133" spans="1:16" s="17" customFormat="1">
      <c r="A133" s="67">
        <v>117</v>
      </c>
      <c r="B133" s="115"/>
      <c r="C133" s="68" t="s">
        <v>194</v>
      </c>
      <c r="D133" s="59" t="s">
        <v>86</v>
      </c>
      <c r="E133" s="59">
        <v>2</v>
      </c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</row>
    <row r="134" spans="1:16" s="17" customFormat="1">
      <c r="A134" s="67">
        <v>118</v>
      </c>
      <c r="B134" s="115"/>
      <c r="C134" s="68" t="s">
        <v>216</v>
      </c>
      <c r="D134" s="59" t="s">
        <v>86</v>
      </c>
      <c r="E134" s="59">
        <v>1</v>
      </c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</row>
    <row r="135" spans="1:16" s="17" customFormat="1">
      <c r="A135" s="67"/>
      <c r="B135" s="115"/>
      <c r="C135" s="71" t="s">
        <v>217</v>
      </c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</row>
    <row r="136" spans="1:16" s="17" customFormat="1">
      <c r="A136" s="67">
        <v>119</v>
      </c>
      <c r="B136" s="115"/>
      <c r="C136" s="68" t="s">
        <v>135</v>
      </c>
      <c r="D136" s="59" t="s">
        <v>87</v>
      </c>
      <c r="E136" s="59">
        <v>7</v>
      </c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</row>
    <row r="137" spans="1:16" s="17" customFormat="1">
      <c r="A137" s="67">
        <v>120</v>
      </c>
      <c r="B137" s="115"/>
      <c r="C137" s="68" t="s">
        <v>136</v>
      </c>
      <c r="D137" s="59" t="s">
        <v>87</v>
      </c>
      <c r="E137" s="59">
        <v>9</v>
      </c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</row>
    <row r="138" spans="1:16" s="17" customFormat="1">
      <c r="A138" s="67">
        <v>121</v>
      </c>
      <c r="B138" s="115"/>
      <c r="C138" s="68" t="s">
        <v>137</v>
      </c>
      <c r="D138" s="59" t="s">
        <v>87</v>
      </c>
      <c r="E138" s="59">
        <v>5</v>
      </c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</row>
    <row r="139" spans="1:16" s="17" customFormat="1">
      <c r="A139" s="67">
        <v>122</v>
      </c>
      <c r="B139" s="115"/>
      <c r="C139" s="68" t="s">
        <v>143</v>
      </c>
      <c r="D139" s="59" t="s">
        <v>87</v>
      </c>
      <c r="E139" s="59">
        <f>E136</f>
        <v>7</v>
      </c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</row>
    <row r="140" spans="1:16" s="17" customFormat="1">
      <c r="A140" s="67">
        <v>123</v>
      </c>
      <c r="B140" s="115"/>
      <c r="C140" s="68" t="s">
        <v>144</v>
      </c>
      <c r="D140" s="59" t="s">
        <v>87</v>
      </c>
      <c r="E140" s="59">
        <f>E137</f>
        <v>9</v>
      </c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</row>
    <row r="141" spans="1:16" s="17" customFormat="1">
      <c r="A141" s="67">
        <v>124</v>
      </c>
      <c r="B141" s="115"/>
      <c r="C141" s="68" t="s">
        <v>145</v>
      </c>
      <c r="D141" s="59" t="s">
        <v>87</v>
      </c>
      <c r="E141" s="59">
        <f>E138</f>
        <v>5</v>
      </c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</row>
    <row r="142" spans="1:16" s="17" customFormat="1">
      <c r="A142" s="67">
        <v>125</v>
      </c>
      <c r="B142" s="115"/>
      <c r="C142" s="68" t="s">
        <v>218</v>
      </c>
      <c r="D142" s="59" t="s">
        <v>86</v>
      </c>
      <c r="E142" s="59">
        <v>5</v>
      </c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</row>
    <row r="143" spans="1:16" s="17" customFormat="1">
      <c r="A143" s="67">
        <v>126</v>
      </c>
      <c r="B143" s="115"/>
      <c r="C143" s="68" t="s">
        <v>219</v>
      </c>
      <c r="D143" s="59" t="s">
        <v>86</v>
      </c>
      <c r="E143" s="59">
        <v>1</v>
      </c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</row>
    <row r="144" spans="1:16" s="17" customFormat="1">
      <c r="A144" s="67">
        <v>127</v>
      </c>
      <c r="B144" s="115"/>
      <c r="C144" s="68" t="s">
        <v>220</v>
      </c>
      <c r="D144" s="59" t="s">
        <v>86</v>
      </c>
      <c r="E144" s="59">
        <v>1</v>
      </c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</row>
    <row r="145" spans="1:17" s="17" customFormat="1">
      <c r="A145" s="67">
        <v>128</v>
      </c>
      <c r="B145" s="115"/>
      <c r="C145" s="68" t="s">
        <v>221</v>
      </c>
      <c r="D145" s="59" t="s">
        <v>86</v>
      </c>
      <c r="E145" s="59">
        <v>2</v>
      </c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</row>
    <row r="146" spans="1:17" s="17" customFormat="1">
      <c r="A146" s="67">
        <v>129</v>
      </c>
      <c r="B146" s="115"/>
      <c r="C146" s="68" t="s">
        <v>157</v>
      </c>
      <c r="D146" s="59" t="s">
        <v>86</v>
      </c>
      <c r="E146" s="59">
        <v>1</v>
      </c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</row>
    <row r="147" spans="1:17" s="17" customFormat="1">
      <c r="A147" s="67">
        <v>130</v>
      </c>
      <c r="B147" s="115"/>
      <c r="C147" s="68" t="s">
        <v>222</v>
      </c>
      <c r="D147" s="59" t="s">
        <v>86</v>
      </c>
      <c r="E147" s="59">
        <v>1</v>
      </c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</row>
    <row r="148" spans="1:17" s="17" customFormat="1">
      <c r="A148" s="67">
        <v>131</v>
      </c>
      <c r="B148" s="115"/>
      <c r="C148" s="68" t="s">
        <v>223</v>
      </c>
      <c r="D148" s="59" t="s">
        <v>86</v>
      </c>
      <c r="E148" s="59">
        <v>10</v>
      </c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</row>
    <row r="149" spans="1:17" s="17" customFormat="1" ht="25.5">
      <c r="A149" s="67">
        <v>132</v>
      </c>
      <c r="B149" s="115"/>
      <c r="C149" s="68" t="s">
        <v>224</v>
      </c>
      <c r="D149" s="59" t="s">
        <v>86</v>
      </c>
      <c r="E149" s="59">
        <v>2</v>
      </c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</row>
    <row r="150" spans="1:17" s="17" customFormat="1">
      <c r="A150" s="67">
        <v>133</v>
      </c>
      <c r="B150" s="115"/>
      <c r="C150" s="68" t="s">
        <v>225</v>
      </c>
      <c r="D150" s="59" t="s">
        <v>86</v>
      </c>
      <c r="E150" s="59">
        <v>1</v>
      </c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</row>
    <row r="151" spans="1:17" s="17" customFormat="1">
      <c r="A151" s="67">
        <v>134</v>
      </c>
      <c r="B151" s="115"/>
      <c r="C151" s="68" t="s">
        <v>176</v>
      </c>
      <c r="D151" s="59" t="s">
        <v>86</v>
      </c>
      <c r="E151" s="59">
        <v>2</v>
      </c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</row>
    <row r="152" spans="1:17" s="17" customFormat="1">
      <c r="A152" s="67">
        <v>135</v>
      </c>
      <c r="B152" s="115"/>
      <c r="C152" s="68" t="s">
        <v>177</v>
      </c>
      <c r="D152" s="59" t="s">
        <v>86</v>
      </c>
      <c r="E152" s="59">
        <v>2</v>
      </c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</row>
    <row r="153" spans="1:17" s="17" customFormat="1">
      <c r="A153" s="67">
        <v>136</v>
      </c>
      <c r="B153" s="115"/>
      <c r="C153" s="68" t="s">
        <v>185</v>
      </c>
      <c r="D153" s="59" t="s">
        <v>86</v>
      </c>
      <c r="E153" s="59">
        <v>1</v>
      </c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</row>
    <row r="154" spans="1:17" s="17" customFormat="1">
      <c r="A154" s="67">
        <v>137</v>
      </c>
      <c r="B154" s="115"/>
      <c r="C154" s="68" t="s">
        <v>186</v>
      </c>
      <c r="D154" s="59" t="s">
        <v>86</v>
      </c>
      <c r="E154" s="59">
        <v>1</v>
      </c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</row>
    <row r="155" spans="1:17" s="17" customFormat="1">
      <c r="A155" s="67">
        <v>138</v>
      </c>
      <c r="B155" s="115"/>
      <c r="C155" s="68" t="s">
        <v>208</v>
      </c>
      <c r="D155" s="59" t="s">
        <v>86</v>
      </c>
      <c r="E155" s="59">
        <v>5</v>
      </c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</row>
    <row r="156" spans="1:17" s="17" customFormat="1">
      <c r="A156" s="67">
        <v>139</v>
      </c>
      <c r="B156" s="115"/>
      <c r="C156" s="68" t="s">
        <v>226</v>
      </c>
      <c r="D156" s="59" t="s">
        <v>86</v>
      </c>
      <c r="E156" s="59">
        <v>1</v>
      </c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</row>
    <row r="157" spans="1:17" s="17" customFormat="1">
      <c r="A157" s="67">
        <v>140</v>
      </c>
      <c r="B157" s="115"/>
      <c r="C157" s="68" t="s">
        <v>227</v>
      </c>
      <c r="D157" s="59" t="s">
        <v>86</v>
      </c>
      <c r="E157" s="59">
        <v>5</v>
      </c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</row>
    <row r="158" spans="1:17" s="17" customFormat="1">
      <c r="A158" s="67">
        <v>141</v>
      </c>
      <c r="B158" s="67"/>
      <c r="C158" s="68" t="s">
        <v>412</v>
      </c>
      <c r="D158" s="59" t="s">
        <v>408</v>
      </c>
      <c r="E158" s="59">
        <v>1</v>
      </c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</row>
    <row r="159" spans="1:17" s="17" customFormat="1">
      <c r="A159" s="67">
        <v>142</v>
      </c>
      <c r="B159" s="67"/>
      <c r="C159" s="68" t="s">
        <v>413</v>
      </c>
      <c r="D159" s="59" t="s">
        <v>414</v>
      </c>
      <c r="E159" s="59">
        <v>1</v>
      </c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</row>
    <row r="160" spans="1:17" s="17" customFormat="1">
      <c r="A160" s="15" t="s">
        <v>18</v>
      </c>
      <c r="B160" s="16" t="s">
        <v>18</v>
      </c>
      <c r="C160" s="127" t="s">
        <v>19</v>
      </c>
      <c r="D160" s="128"/>
      <c r="E160" s="16" t="s">
        <v>18</v>
      </c>
      <c r="F160" s="16"/>
      <c r="G160" s="16"/>
      <c r="H160" s="16"/>
      <c r="I160" s="16"/>
      <c r="J160" s="16"/>
      <c r="K160" s="16"/>
      <c r="L160" s="60"/>
      <c r="M160" s="60"/>
      <c r="N160" s="60"/>
      <c r="O160" s="60"/>
      <c r="P160" s="60"/>
      <c r="Q160" s="17" t="s">
        <v>18</v>
      </c>
    </row>
    <row r="161" spans="1:20" s="17" customFormat="1" ht="16.5" customHeight="1">
      <c r="A161" s="15" t="s">
        <v>18</v>
      </c>
      <c r="B161" s="16" t="s">
        <v>18</v>
      </c>
      <c r="C161" s="129" t="s">
        <v>20</v>
      </c>
      <c r="D161" s="130"/>
      <c r="E161" s="130"/>
      <c r="F161" s="130"/>
      <c r="G161" s="130"/>
      <c r="H161" s="130"/>
      <c r="I161" s="130"/>
      <c r="J161" s="130"/>
      <c r="K161" s="61"/>
      <c r="L161" s="16"/>
      <c r="M161" s="16"/>
      <c r="N161" s="59"/>
      <c r="O161" s="16"/>
      <c r="P161" s="59"/>
      <c r="Q161" s="17" t="s">
        <v>18</v>
      </c>
    </row>
    <row r="162" spans="1:20" s="17" customFormat="1" ht="16.5" customHeight="1">
      <c r="A162" s="15" t="s">
        <v>18</v>
      </c>
      <c r="B162" s="16" t="s">
        <v>18</v>
      </c>
      <c r="C162" s="127" t="s">
        <v>21</v>
      </c>
      <c r="D162" s="131"/>
      <c r="E162" s="131"/>
      <c r="F162" s="131"/>
      <c r="G162" s="131"/>
      <c r="H162" s="131"/>
      <c r="I162" s="131"/>
      <c r="J162" s="131"/>
      <c r="K162" s="62"/>
      <c r="L162" s="63"/>
      <c r="M162" s="63"/>
      <c r="N162" s="63"/>
      <c r="O162" s="63"/>
      <c r="P162" s="63"/>
      <c r="Q162" s="17" t="s">
        <v>18</v>
      </c>
    </row>
    <row r="163" spans="1:20" s="17" customFormat="1" ht="15.75" customHeight="1">
      <c r="A163" s="18" t="s">
        <v>18</v>
      </c>
      <c r="B163" s="19" t="s">
        <v>18</v>
      </c>
      <c r="C163" s="19" t="s">
        <v>18</v>
      </c>
      <c r="D163" s="132" t="s">
        <v>18</v>
      </c>
      <c r="E163" s="132"/>
      <c r="F163" s="132" t="s">
        <v>18</v>
      </c>
      <c r="G163" s="132"/>
      <c r="H163" s="132"/>
      <c r="I163" s="132" t="s">
        <v>18</v>
      </c>
      <c r="J163" s="132"/>
      <c r="K163" s="19" t="s">
        <v>18</v>
      </c>
      <c r="L163" s="19" t="s">
        <v>18</v>
      </c>
      <c r="M163" s="19" t="s">
        <v>18</v>
      </c>
      <c r="N163" s="20"/>
      <c r="P163" s="17" t="s">
        <v>18</v>
      </c>
    </row>
    <row r="164" spans="1:20" s="17" customFormat="1">
      <c r="A164" s="18" t="s">
        <v>22</v>
      </c>
      <c r="B164" s="21"/>
      <c r="C164" s="22"/>
      <c r="G164" s="18" t="s">
        <v>23</v>
      </c>
      <c r="H164" s="23"/>
      <c r="I164" s="22"/>
      <c r="J164" s="22"/>
      <c r="K164" s="21"/>
      <c r="L164" s="27" t="s">
        <v>25</v>
      </c>
      <c r="M164" s="21"/>
      <c r="N164" s="21"/>
      <c r="O164" s="21"/>
      <c r="R164" s="21"/>
      <c r="S164" s="21"/>
      <c r="T164" s="21"/>
    </row>
    <row r="165" spans="1:20" s="17" customFormat="1">
      <c r="A165" s="24"/>
      <c r="B165" s="25"/>
      <c r="C165" s="26" t="s">
        <v>24</v>
      </c>
      <c r="G165" s="25"/>
      <c r="H165" s="25"/>
      <c r="I165" s="26" t="s">
        <v>24</v>
      </c>
      <c r="J165" s="25"/>
      <c r="K165" s="25"/>
      <c r="L165" s="25"/>
      <c r="M165" s="25"/>
      <c r="N165" s="25"/>
    </row>
    <row r="166" spans="1:20" s="17" customFormat="1">
      <c r="E166" s="19" t="s">
        <v>18</v>
      </c>
    </row>
    <row r="167" spans="1:20" ht="15.75">
      <c r="A167" s="4" t="s">
        <v>18</v>
      </c>
      <c r="C167" s="28" t="s">
        <v>18</v>
      </c>
      <c r="D167" s="28" t="s">
        <v>18</v>
      </c>
    </row>
    <row r="168" spans="1:20" ht="15.75">
      <c r="A168" s="29"/>
    </row>
  </sheetData>
  <mergeCells count="13">
    <mergeCell ref="C160:D160"/>
    <mergeCell ref="C161:J161"/>
    <mergeCell ref="C162:J162"/>
    <mergeCell ref="D163:E163"/>
    <mergeCell ref="F163:H163"/>
    <mergeCell ref="I163:J163"/>
    <mergeCell ref="A4:P4"/>
    <mergeCell ref="A1:P1"/>
    <mergeCell ref="D10:D11"/>
    <mergeCell ref="E10:E11"/>
    <mergeCell ref="F10:K10"/>
    <mergeCell ref="L10:P10"/>
    <mergeCell ref="N8:O8"/>
  </mergeCells>
  <phoneticPr fontId="18" type="noConversion"/>
  <pageMargins left="0.24" right="0.17" top="0.53" bottom="0.52" header="0.5" footer="0.5"/>
  <pageSetup paperSize="9" scale="84" fitToHeight="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35"/>
    <pageSetUpPr fitToPage="1"/>
  </sheetPr>
  <dimension ref="A1:U76"/>
  <sheetViews>
    <sheetView showZeros="0" workbookViewId="0">
      <selection activeCell="G45" sqref="G45"/>
    </sheetView>
  </sheetViews>
  <sheetFormatPr defaultColWidth="9.33203125" defaultRowHeight="12.75"/>
  <cols>
    <col min="1" max="1" width="5.5" style="1" customWidth="1"/>
    <col min="3" max="3" width="36.6640625" customWidth="1"/>
    <col min="4" max="4" width="25.33203125" customWidth="1"/>
    <col min="5" max="5" width="8.83203125" customWidth="1"/>
    <col min="6" max="6" width="10.83203125" customWidth="1"/>
    <col min="13" max="13" width="9.83203125" bestFit="1" customWidth="1"/>
    <col min="14" max="17" width="9.6640625" customWidth="1"/>
    <col min="18" max="18" width="9.83203125" customWidth="1"/>
  </cols>
  <sheetData>
    <row r="1" spans="1:19" ht="15.75">
      <c r="A1" s="133" t="s">
        <v>503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9" ht="15.75">
      <c r="A2" s="57"/>
      <c r="B2" s="58"/>
      <c r="C2" s="58"/>
      <c r="D2" s="58"/>
      <c r="E2" s="58"/>
      <c r="F2" s="64" t="s">
        <v>330</v>
      </c>
      <c r="G2" s="64"/>
      <c r="H2" s="58"/>
      <c r="I2" s="58"/>
      <c r="J2" s="58"/>
      <c r="K2" s="58"/>
      <c r="L2" s="58"/>
      <c r="M2" s="58"/>
      <c r="N2" s="58"/>
    </row>
    <row r="3" spans="1:19">
      <c r="E3" s="2" t="s">
        <v>0</v>
      </c>
    </row>
    <row r="4" spans="1:19" ht="15.75" customHeight="1">
      <c r="A4" s="126" t="s">
        <v>510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9" ht="15.75">
      <c r="A5" s="33" t="s">
        <v>328</v>
      </c>
      <c r="B5" s="34"/>
      <c r="C5" s="31"/>
      <c r="D5" s="31"/>
      <c r="E5" s="31"/>
      <c r="F5" s="31"/>
      <c r="G5" s="31"/>
      <c r="H5" s="31"/>
      <c r="I5" s="31"/>
    </row>
    <row r="6" spans="1:19" ht="15.75">
      <c r="A6" s="33" t="s">
        <v>329</v>
      </c>
      <c r="B6" s="34"/>
      <c r="C6" s="31"/>
      <c r="D6" s="31"/>
      <c r="E6" s="31"/>
      <c r="F6" s="31"/>
      <c r="G6" s="31"/>
      <c r="H6" s="31"/>
      <c r="I6" s="31"/>
    </row>
    <row r="7" spans="1:19" ht="11.25" customHeight="1">
      <c r="A7" s="3"/>
      <c r="B7" s="4"/>
    </row>
    <row r="8" spans="1:19">
      <c r="A8" s="30" t="s">
        <v>521</v>
      </c>
      <c r="M8" s="31" t="s">
        <v>504</v>
      </c>
      <c r="O8" s="139">
        <f>Q70</f>
        <v>0</v>
      </c>
      <c r="P8" s="139"/>
    </row>
    <row r="9" spans="1:19" ht="25.5" customHeight="1">
      <c r="A9" s="3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9" s="10" customFormat="1" ht="13.5" customHeight="1">
      <c r="A10" s="5" t="s">
        <v>1</v>
      </c>
      <c r="B10" s="6" t="s">
        <v>2</v>
      </c>
      <c r="C10" s="7" t="s">
        <v>3</v>
      </c>
      <c r="D10" s="7"/>
      <c r="E10" s="134" t="s">
        <v>4</v>
      </c>
      <c r="F10" s="134" t="s">
        <v>5</v>
      </c>
      <c r="G10" s="136" t="s">
        <v>6</v>
      </c>
      <c r="H10" s="137"/>
      <c r="I10" s="137"/>
      <c r="J10" s="137"/>
      <c r="K10" s="137"/>
      <c r="L10" s="138"/>
      <c r="M10" s="136" t="s">
        <v>7</v>
      </c>
      <c r="N10" s="137"/>
      <c r="O10" s="137"/>
      <c r="P10" s="137"/>
      <c r="Q10" s="138"/>
      <c r="R10" s="9"/>
      <c r="S10" s="9"/>
    </row>
    <row r="11" spans="1:19" s="10" customFormat="1" ht="38.25" customHeight="1">
      <c r="A11" s="11" t="s">
        <v>8</v>
      </c>
      <c r="B11" s="12"/>
      <c r="C11" s="13" t="s">
        <v>9</v>
      </c>
      <c r="D11" s="13"/>
      <c r="E11" s="135"/>
      <c r="F11" s="135"/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  <c r="N11" s="8" t="s">
        <v>12</v>
      </c>
      <c r="O11" s="8" t="s">
        <v>13</v>
      </c>
      <c r="P11" s="8" t="s">
        <v>14</v>
      </c>
      <c r="Q11" s="8" t="s">
        <v>17</v>
      </c>
    </row>
    <row r="12" spans="1:19" s="10" customFormat="1" ht="10.5" customHeight="1">
      <c r="A12" s="14">
        <v>1</v>
      </c>
      <c r="B12" s="73">
        <v>2</v>
      </c>
      <c r="C12" s="73">
        <v>3</v>
      </c>
      <c r="D12" s="73"/>
      <c r="E12" s="73">
        <v>4</v>
      </c>
      <c r="F12" s="73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  <c r="L12" s="14">
        <v>11</v>
      </c>
      <c r="M12" s="14">
        <v>12</v>
      </c>
      <c r="N12" s="14">
        <v>13</v>
      </c>
      <c r="O12" s="14">
        <v>14</v>
      </c>
      <c r="P12" s="14">
        <v>15</v>
      </c>
      <c r="Q12" s="14">
        <v>16</v>
      </c>
    </row>
    <row r="13" spans="1:19" s="17" customFormat="1">
      <c r="A13" s="65" t="s">
        <v>18</v>
      </c>
      <c r="B13" s="81"/>
      <c r="C13" s="82" t="s">
        <v>331</v>
      </c>
      <c r="D13" s="81"/>
      <c r="E13" s="81"/>
      <c r="F13" s="81"/>
      <c r="G13" s="72"/>
      <c r="H13" s="59"/>
      <c r="I13" s="59"/>
      <c r="J13" s="59"/>
      <c r="K13" s="59"/>
      <c r="L13" s="59">
        <f t="shared" ref="L13" si="0">SUM(I13:K13)</f>
        <v>0</v>
      </c>
      <c r="M13" s="59">
        <f t="shared" ref="M13" si="1">F13*G13</f>
        <v>0</v>
      </c>
      <c r="N13" s="59">
        <f t="shared" ref="N13" si="2">F13*I13</f>
        <v>0</v>
      </c>
      <c r="O13" s="59">
        <f t="shared" ref="O13" si="3">F13*J13</f>
        <v>0</v>
      </c>
      <c r="P13" s="59">
        <f t="shared" ref="P13" si="4">F13*K13</f>
        <v>0</v>
      </c>
      <c r="Q13" s="59">
        <f t="shared" ref="Q13" si="5">SUM(N13:P13)</f>
        <v>0</v>
      </c>
    </row>
    <row r="14" spans="1:19" s="17" customFormat="1">
      <c r="A14" s="83">
        <v>1</v>
      </c>
      <c r="B14" s="115"/>
      <c r="C14" s="84" t="s">
        <v>332</v>
      </c>
      <c r="D14" s="85"/>
      <c r="E14" s="86" t="s">
        <v>88</v>
      </c>
      <c r="F14" s="87">
        <v>1</v>
      </c>
      <c r="G14" s="72"/>
      <c r="H14" s="59"/>
      <c r="I14" s="59"/>
      <c r="J14" s="59"/>
      <c r="K14" s="59"/>
      <c r="L14" s="59"/>
      <c r="M14" s="59"/>
      <c r="N14" s="59"/>
      <c r="O14" s="59"/>
      <c r="P14" s="59"/>
      <c r="Q14" s="59"/>
    </row>
    <row r="15" spans="1:19" s="17" customFormat="1">
      <c r="A15" s="83">
        <f>A14+1</f>
        <v>2</v>
      </c>
      <c r="B15" s="115"/>
      <c r="C15" s="84" t="s">
        <v>333</v>
      </c>
      <c r="D15" s="85"/>
      <c r="E15" s="86" t="s">
        <v>88</v>
      </c>
      <c r="F15" s="87">
        <v>1</v>
      </c>
      <c r="G15" s="72"/>
      <c r="H15" s="59"/>
      <c r="I15" s="59"/>
      <c r="J15" s="59"/>
      <c r="K15" s="59"/>
      <c r="L15" s="59"/>
      <c r="M15" s="59"/>
      <c r="N15" s="59"/>
      <c r="O15" s="59"/>
      <c r="P15" s="59"/>
      <c r="Q15" s="59"/>
    </row>
    <row r="16" spans="1:19" s="17" customFormat="1">
      <c r="A16" s="83">
        <f t="shared" ref="A16:A67" si="6">A15+1</f>
        <v>3</v>
      </c>
      <c r="B16" s="115"/>
      <c r="C16" s="84" t="s">
        <v>334</v>
      </c>
      <c r="D16" s="85"/>
      <c r="E16" s="86" t="s">
        <v>85</v>
      </c>
      <c r="F16" s="87">
        <v>3</v>
      </c>
      <c r="G16" s="72"/>
      <c r="H16" s="59"/>
      <c r="I16" s="59"/>
      <c r="J16" s="59"/>
      <c r="K16" s="59"/>
      <c r="L16" s="59"/>
      <c r="M16" s="59"/>
      <c r="N16" s="59"/>
      <c r="O16" s="59"/>
      <c r="P16" s="59"/>
      <c r="Q16" s="59"/>
    </row>
    <row r="17" spans="1:17" s="17" customFormat="1">
      <c r="A17" s="83"/>
      <c r="B17" s="115"/>
      <c r="C17" s="88" t="s">
        <v>335</v>
      </c>
      <c r="D17" s="85"/>
      <c r="E17" s="86"/>
      <c r="F17" s="87"/>
      <c r="G17" s="72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spans="1:17" s="17" customFormat="1">
      <c r="A18" s="83">
        <f>A16+1</f>
        <v>4</v>
      </c>
      <c r="B18" s="115"/>
      <c r="C18" s="84" t="s">
        <v>336</v>
      </c>
      <c r="D18" s="85" t="s">
        <v>337</v>
      </c>
      <c r="E18" s="86" t="s">
        <v>85</v>
      </c>
      <c r="F18" s="87">
        <v>53</v>
      </c>
      <c r="G18" s="72"/>
      <c r="H18" s="59"/>
      <c r="I18" s="59"/>
      <c r="J18" s="59"/>
      <c r="K18" s="59"/>
      <c r="L18" s="59"/>
      <c r="M18" s="59"/>
      <c r="N18" s="59"/>
      <c r="O18" s="59"/>
      <c r="P18" s="59"/>
      <c r="Q18" s="59"/>
    </row>
    <row r="19" spans="1:17" s="17" customFormat="1">
      <c r="A19" s="83">
        <f t="shared" si="6"/>
        <v>5</v>
      </c>
      <c r="B19" s="115"/>
      <c r="C19" s="84" t="s">
        <v>338</v>
      </c>
      <c r="D19" s="85"/>
      <c r="E19" s="86" t="s">
        <v>85</v>
      </c>
      <c r="F19" s="87">
        <v>1</v>
      </c>
      <c r="G19" s="72"/>
      <c r="H19" s="59"/>
      <c r="I19" s="59"/>
      <c r="J19" s="59"/>
      <c r="K19" s="59"/>
      <c r="L19" s="59"/>
      <c r="M19" s="59"/>
      <c r="N19" s="59"/>
      <c r="O19" s="59"/>
      <c r="P19" s="59"/>
      <c r="Q19" s="59"/>
    </row>
    <row r="20" spans="1:17" s="17" customFormat="1">
      <c r="A20" s="83">
        <f t="shared" si="6"/>
        <v>6</v>
      </c>
      <c r="B20" s="115"/>
      <c r="C20" s="84" t="s">
        <v>339</v>
      </c>
      <c r="D20" s="85"/>
      <c r="E20" s="86" t="s">
        <v>88</v>
      </c>
      <c r="F20" s="87">
        <v>2</v>
      </c>
      <c r="G20" s="72"/>
      <c r="H20" s="59"/>
      <c r="I20" s="59"/>
      <c r="J20" s="109"/>
      <c r="K20" s="59"/>
      <c r="L20" s="59"/>
      <c r="M20" s="59"/>
      <c r="N20" s="59"/>
      <c r="O20" s="59"/>
      <c r="P20" s="59"/>
      <c r="Q20" s="59"/>
    </row>
    <row r="21" spans="1:17" s="17" customFormat="1">
      <c r="A21" s="83"/>
      <c r="B21" s="115"/>
      <c r="C21" s="89" t="s">
        <v>340</v>
      </c>
      <c r="D21" s="85"/>
      <c r="E21" s="86"/>
      <c r="F21" s="87"/>
      <c r="G21" s="72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1:17" s="17" customFormat="1">
      <c r="A22" s="83">
        <v>7</v>
      </c>
      <c r="B22" s="115"/>
      <c r="C22" s="84" t="s">
        <v>341</v>
      </c>
      <c r="D22" s="85" t="s">
        <v>342</v>
      </c>
      <c r="E22" s="86" t="s">
        <v>85</v>
      </c>
      <c r="F22" s="87">
        <v>21</v>
      </c>
      <c r="G22" s="72"/>
      <c r="H22" s="59"/>
      <c r="I22" s="59"/>
      <c r="J22" s="59"/>
      <c r="K22" s="59"/>
      <c r="L22" s="59"/>
      <c r="M22" s="59"/>
      <c r="N22" s="59"/>
      <c r="O22" s="59"/>
      <c r="P22" s="59"/>
      <c r="Q22" s="59"/>
    </row>
    <row r="23" spans="1:17" s="17" customFormat="1">
      <c r="A23" s="83">
        <v>8</v>
      </c>
      <c r="B23" s="115"/>
      <c r="C23" s="84" t="s">
        <v>343</v>
      </c>
      <c r="D23" s="85" t="s">
        <v>344</v>
      </c>
      <c r="E23" s="86" t="s">
        <v>85</v>
      </c>
      <c r="F23" s="87">
        <v>42</v>
      </c>
      <c r="G23" s="72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s="17" customFormat="1">
      <c r="A24" s="83">
        <f t="shared" si="6"/>
        <v>9</v>
      </c>
      <c r="B24" s="115"/>
      <c r="C24" s="84" t="s">
        <v>345</v>
      </c>
      <c r="D24" s="85" t="s">
        <v>346</v>
      </c>
      <c r="E24" s="86" t="s">
        <v>85</v>
      </c>
      <c r="F24" s="87">
        <v>9</v>
      </c>
      <c r="G24" s="72"/>
      <c r="H24" s="59"/>
      <c r="I24" s="59"/>
      <c r="J24" s="59"/>
      <c r="K24" s="59"/>
      <c r="L24" s="59"/>
      <c r="M24" s="59"/>
      <c r="N24" s="59"/>
      <c r="O24" s="59"/>
      <c r="P24" s="59"/>
      <c r="Q24" s="59"/>
    </row>
    <row r="25" spans="1:17" s="17" customFormat="1">
      <c r="A25" s="83">
        <f t="shared" si="6"/>
        <v>10</v>
      </c>
      <c r="B25" s="115"/>
      <c r="C25" s="84" t="s">
        <v>347</v>
      </c>
      <c r="D25" s="85" t="s">
        <v>348</v>
      </c>
      <c r="E25" s="86" t="s">
        <v>85</v>
      </c>
      <c r="F25" s="87">
        <v>18</v>
      </c>
      <c r="G25" s="72"/>
      <c r="H25" s="59"/>
      <c r="I25" s="59"/>
      <c r="J25" s="59"/>
      <c r="K25" s="59"/>
      <c r="L25" s="59"/>
      <c r="M25" s="59"/>
      <c r="N25" s="59"/>
      <c r="O25" s="59"/>
      <c r="P25" s="59"/>
      <c r="Q25" s="59"/>
    </row>
    <row r="26" spans="1:17" s="17" customFormat="1" ht="25.5">
      <c r="A26" s="83">
        <f t="shared" si="6"/>
        <v>11</v>
      </c>
      <c r="B26" s="115"/>
      <c r="C26" s="84" t="s">
        <v>349</v>
      </c>
      <c r="D26" s="85" t="s">
        <v>346</v>
      </c>
      <c r="E26" s="86" t="s">
        <v>85</v>
      </c>
      <c r="F26" s="87">
        <v>2</v>
      </c>
      <c r="G26" s="72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1:17" s="17" customFormat="1">
      <c r="A27" s="83">
        <f t="shared" si="6"/>
        <v>12</v>
      </c>
      <c r="B27" s="115"/>
      <c r="C27" s="84" t="s">
        <v>347</v>
      </c>
      <c r="D27" s="85" t="s">
        <v>348</v>
      </c>
      <c r="E27" s="86" t="s">
        <v>85</v>
      </c>
      <c r="F27" s="87">
        <v>4</v>
      </c>
      <c r="G27" s="72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1:17" s="17" customFormat="1" ht="25.5">
      <c r="A28" s="83">
        <f t="shared" si="6"/>
        <v>13</v>
      </c>
      <c r="B28" s="115"/>
      <c r="C28" s="84" t="s">
        <v>350</v>
      </c>
      <c r="D28" s="85" t="s">
        <v>351</v>
      </c>
      <c r="E28" s="86" t="s">
        <v>85</v>
      </c>
      <c r="F28" s="87">
        <v>3</v>
      </c>
      <c r="G28" s="72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1:17" s="17" customFormat="1">
      <c r="A29" s="83">
        <f t="shared" si="6"/>
        <v>14</v>
      </c>
      <c r="B29" s="115"/>
      <c r="C29" s="84" t="s">
        <v>352</v>
      </c>
      <c r="D29" s="85" t="s">
        <v>353</v>
      </c>
      <c r="E29" s="86" t="s">
        <v>85</v>
      </c>
      <c r="F29" s="87">
        <v>21</v>
      </c>
      <c r="G29" s="72"/>
      <c r="H29" s="59"/>
      <c r="I29" s="59"/>
      <c r="J29" s="59"/>
      <c r="K29" s="59"/>
      <c r="L29" s="59"/>
      <c r="M29" s="59"/>
      <c r="N29" s="59"/>
      <c r="O29" s="59"/>
      <c r="P29" s="59"/>
      <c r="Q29" s="59"/>
    </row>
    <row r="30" spans="1:17" s="17" customFormat="1" ht="24">
      <c r="A30" s="83">
        <f t="shared" si="6"/>
        <v>15</v>
      </c>
      <c r="B30" s="115"/>
      <c r="C30" s="84" t="s">
        <v>354</v>
      </c>
      <c r="D30" s="85" t="s">
        <v>355</v>
      </c>
      <c r="E30" s="86" t="s">
        <v>85</v>
      </c>
      <c r="F30" s="87">
        <v>21</v>
      </c>
      <c r="G30" s="72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1:17" s="17" customFormat="1">
      <c r="A31" s="83">
        <f t="shared" si="6"/>
        <v>16</v>
      </c>
      <c r="B31" s="115"/>
      <c r="C31" s="84" t="s">
        <v>356</v>
      </c>
      <c r="D31" s="85" t="s">
        <v>337</v>
      </c>
      <c r="E31" s="86" t="s">
        <v>85</v>
      </c>
      <c r="F31" s="87">
        <v>17</v>
      </c>
      <c r="G31" s="72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1:17" s="17" customFormat="1">
      <c r="A32" s="83">
        <f t="shared" si="6"/>
        <v>17</v>
      </c>
      <c r="B32" s="115"/>
      <c r="C32" s="84" t="s">
        <v>357</v>
      </c>
      <c r="D32" s="85" t="s">
        <v>337</v>
      </c>
      <c r="E32" s="86" t="s">
        <v>85</v>
      </c>
      <c r="F32" s="87">
        <v>11</v>
      </c>
      <c r="G32" s="72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1:17" s="17" customFormat="1">
      <c r="A33" s="83">
        <f t="shared" si="6"/>
        <v>18</v>
      </c>
      <c r="B33" s="115"/>
      <c r="C33" s="84" t="s">
        <v>358</v>
      </c>
      <c r="D33" s="85" t="s">
        <v>337</v>
      </c>
      <c r="E33" s="86" t="s">
        <v>85</v>
      </c>
      <c r="F33" s="87">
        <v>4</v>
      </c>
      <c r="G33" s="72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1:17" s="17" customFormat="1">
      <c r="A34" s="83">
        <f t="shared" si="6"/>
        <v>19</v>
      </c>
      <c r="B34" s="115"/>
      <c r="C34" s="84" t="s">
        <v>359</v>
      </c>
      <c r="D34" s="85" t="s">
        <v>337</v>
      </c>
      <c r="E34" s="86" t="s">
        <v>85</v>
      </c>
      <c r="F34" s="87">
        <v>2</v>
      </c>
      <c r="G34" s="72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1:17" s="17" customFormat="1">
      <c r="A35" s="83"/>
      <c r="B35" s="115"/>
      <c r="C35" s="89" t="s">
        <v>360</v>
      </c>
      <c r="D35" s="85"/>
      <c r="E35" s="86"/>
      <c r="F35" s="87"/>
      <c r="G35" s="72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1:17" s="17" customFormat="1">
      <c r="A36" s="83">
        <f>A34+1</f>
        <v>20</v>
      </c>
      <c r="B36" s="115"/>
      <c r="C36" s="84" t="s">
        <v>361</v>
      </c>
      <c r="D36" s="85"/>
      <c r="E36" s="86" t="s">
        <v>87</v>
      </c>
      <c r="F36" s="87">
        <v>499</v>
      </c>
      <c r="G36" s="72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1:17" s="17" customFormat="1">
      <c r="A37" s="83">
        <f t="shared" si="6"/>
        <v>21</v>
      </c>
      <c r="B37" s="115"/>
      <c r="C37" s="84" t="s">
        <v>362</v>
      </c>
      <c r="D37" s="85"/>
      <c r="E37" s="86" t="s">
        <v>87</v>
      </c>
      <c r="F37" s="87">
        <v>104</v>
      </c>
      <c r="G37" s="72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1:17" s="17" customFormat="1">
      <c r="A38" s="83">
        <f t="shared" si="6"/>
        <v>22</v>
      </c>
      <c r="B38" s="115"/>
      <c r="C38" s="84" t="s">
        <v>363</v>
      </c>
      <c r="D38" s="85"/>
      <c r="E38" s="86" t="s">
        <v>87</v>
      </c>
      <c r="F38" s="87">
        <v>339</v>
      </c>
      <c r="G38" s="72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1:17" s="17" customFormat="1">
      <c r="A39" s="83">
        <f t="shared" si="6"/>
        <v>23</v>
      </c>
      <c r="B39" s="115"/>
      <c r="C39" s="84" t="s">
        <v>364</v>
      </c>
      <c r="D39" s="85"/>
      <c r="E39" s="86" t="s">
        <v>87</v>
      </c>
      <c r="F39" s="87">
        <v>49</v>
      </c>
      <c r="G39" s="72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1:17" s="17" customFormat="1">
      <c r="A40" s="83">
        <f t="shared" si="6"/>
        <v>24</v>
      </c>
      <c r="B40" s="115"/>
      <c r="C40" s="84" t="s">
        <v>365</v>
      </c>
      <c r="D40" s="85"/>
      <c r="E40" s="86" t="s">
        <v>87</v>
      </c>
      <c r="F40" s="87">
        <v>34</v>
      </c>
      <c r="G40" s="72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1:17" s="17" customFormat="1">
      <c r="A41" s="83"/>
      <c r="B41" s="115"/>
      <c r="C41" s="89" t="s">
        <v>366</v>
      </c>
      <c r="D41" s="85"/>
      <c r="E41" s="86"/>
      <c r="F41" s="87"/>
      <c r="G41" s="72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1:17" s="17" customFormat="1">
      <c r="A42" s="83">
        <v>25</v>
      </c>
      <c r="B42" s="115"/>
      <c r="C42" s="84" t="s">
        <v>367</v>
      </c>
      <c r="D42" s="85"/>
      <c r="E42" s="86" t="s">
        <v>87</v>
      </c>
      <c r="F42" s="87">
        <v>100</v>
      </c>
      <c r="G42" s="72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1:17" s="17" customFormat="1">
      <c r="A43" s="83">
        <f t="shared" si="6"/>
        <v>26</v>
      </c>
      <c r="B43" s="115"/>
      <c r="C43" s="84" t="s">
        <v>368</v>
      </c>
      <c r="D43" s="85"/>
      <c r="E43" s="86" t="s">
        <v>87</v>
      </c>
      <c r="F43" s="87">
        <v>120</v>
      </c>
      <c r="G43" s="72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1:17" s="17" customFormat="1">
      <c r="A44" s="83">
        <f t="shared" si="6"/>
        <v>27</v>
      </c>
      <c r="B44" s="115"/>
      <c r="C44" s="84" t="s">
        <v>369</v>
      </c>
      <c r="D44" s="85"/>
      <c r="E44" s="86" t="s">
        <v>87</v>
      </c>
      <c r="F44" s="87">
        <v>80</v>
      </c>
      <c r="G44" s="72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1:17" s="17" customFormat="1">
      <c r="A45" s="83">
        <f t="shared" si="6"/>
        <v>28</v>
      </c>
      <c r="B45" s="115"/>
      <c r="C45" s="84" t="s">
        <v>370</v>
      </c>
      <c r="D45" s="85"/>
      <c r="E45" s="86" t="s">
        <v>85</v>
      </c>
      <c r="F45" s="87">
        <v>72</v>
      </c>
      <c r="G45" s="72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1:17" s="17" customFormat="1">
      <c r="A46" s="83"/>
      <c r="B46" s="115"/>
      <c r="C46" s="89" t="s">
        <v>371</v>
      </c>
      <c r="D46" s="85"/>
      <c r="E46" s="86"/>
      <c r="F46" s="87"/>
      <c r="G46" s="72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1:17" s="17" customFormat="1" ht="25.5">
      <c r="A47" s="83">
        <f>A45+1</f>
        <v>29</v>
      </c>
      <c r="B47" s="115"/>
      <c r="C47" s="84" t="s">
        <v>372</v>
      </c>
      <c r="D47" s="85" t="s">
        <v>373</v>
      </c>
      <c r="E47" s="86" t="s">
        <v>87</v>
      </c>
      <c r="F47" s="87">
        <v>24</v>
      </c>
      <c r="G47" s="72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1:17" s="17" customFormat="1" ht="25.5">
      <c r="A48" s="83">
        <f t="shared" si="6"/>
        <v>30</v>
      </c>
      <c r="B48" s="115"/>
      <c r="C48" s="84" t="s">
        <v>374</v>
      </c>
      <c r="D48" s="85" t="s">
        <v>373</v>
      </c>
      <c r="E48" s="86" t="s">
        <v>87</v>
      </c>
      <c r="F48" s="87">
        <v>48</v>
      </c>
      <c r="G48" s="72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1:17" s="17" customFormat="1" ht="25.5">
      <c r="A49" s="83">
        <f t="shared" si="6"/>
        <v>31</v>
      </c>
      <c r="B49" s="115"/>
      <c r="C49" s="84" t="s">
        <v>375</v>
      </c>
      <c r="D49" s="85" t="s">
        <v>376</v>
      </c>
      <c r="E49" s="86" t="s">
        <v>87</v>
      </c>
      <c r="F49" s="87">
        <v>30</v>
      </c>
      <c r="G49" s="72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1:17" s="17" customFormat="1">
      <c r="A50" s="90"/>
      <c r="B50" s="115"/>
      <c r="C50" s="89" t="s">
        <v>377</v>
      </c>
      <c r="D50" s="91" t="s">
        <v>376</v>
      </c>
      <c r="E50" s="86" t="s">
        <v>416</v>
      </c>
      <c r="F50" s="87">
        <v>1</v>
      </c>
      <c r="G50" s="72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1:17" s="17" customFormat="1">
      <c r="A51" s="83">
        <f>A49+1</f>
        <v>32</v>
      </c>
      <c r="B51" s="115"/>
      <c r="C51" s="84" t="s">
        <v>378</v>
      </c>
      <c r="D51" s="85" t="s">
        <v>379</v>
      </c>
      <c r="E51" s="86" t="s">
        <v>85</v>
      </c>
      <c r="F51" s="87">
        <v>14</v>
      </c>
      <c r="G51" s="72"/>
      <c r="H51" s="59"/>
      <c r="I51" s="59"/>
      <c r="J51" s="94"/>
      <c r="K51" s="59"/>
      <c r="L51" s="59"/>
      <c r="M51" s="59"/>
      <c r="N51" s="59"/>
      <c r="O51" s="59"/>
      <c r="P51" s="59"/>
      <c r="Q51" s="59"/>
    </row>
    <row r="52" spans="1:17" s="17" customFormat="1">
      <c r="A52" s="83">
        <f t="shared" si="6"/>
        <v>33</v>
      </c>
      <c r="B52" s="115"/>
      <c r="C52" s="84" t="s">
        <v>380</v>
      </c>
      <c r="D52" s="85" t="s">
        <v>381</v>
      </c>
      <c r="E52" s="86" t="s">
        <v>85</v>
      </c>
      <c r="F52" s="87">
        <v>7</v>
      </c>
      <c r="G52" s="72"/>
      <c r="H52" s="59"/>
      <c r="I52" s="59"/>
      <c r="J52" s="94"/>
      <c r="K52" s="59"/>
      <c r="L52" s="59"/>
      <c r="M52" s="59"/>
      <c r="N52" s="59"/>
      <c r="O52" s="59"/>
      <c r="P52" s="59"/>
      <c r="Q52" s="59"/>
    </row>
    <row r="53" spans="1:17" s="17" customFormat="1">
      <c r="A53" s="83">
        <f t="shared" si="6"/>
        <v>34</v>
      </c>
      <c r="B53" s="115"/>
      <c r="C53" s="84" t="s">
        <v>382</v>
      </c>
      <c r="D53" s="85" t="s">
        <v>383</v>
      </c>
      <c r="E53" s="86" t="s">
        <v>85</v>
      </c>
      <c r="F53" s="87">
        <v>7</v>
      </c>
      <c r="G53" s="72"/>
      <c r="H53" s="59"/>
      <c r="I53" s="59"/>
      <c r="J53" s="94"/>
      <c r="K53" s="59"/>
      <c r="L53" s="59"/>
      <c r="M53" s="59"/>
      <c r="N53" s="59"/>
      <c r="O53" s="59"/>
      <c r="P53" s="59"/>
      <c r="Q53" s="59"/>
    </row>
    <row r="54" spans="1:17" s="17" customFormat="1">
      <c r="A54" s="83">
        <f t="shared" si="6"/>
        <v>35</v>
      </c>
      <c r="B54" s="115"/>
      <c r="C54" s="84" t="s">
        <v>384</v>
      </c>
      <c r="D54" s="85" t="s">
        <v>385</v>
      </c>
      <c r="E54" s="86" t="s">
        <v>85</v>
      </c>
      <c r="F54" s="87">
        <v>12</v>
      </c>
      <c r="G54" s="72"/>
      <c r="H54" s="59"/>
      <c r="I54" s="59"/>
      <c r="J54" s="94"/>
      <c r="K54" s="59"/>
      <c r="L54" s="59"/>
      <c r="M54" s="59"/>
      <c r="N54" s="59"/>
      <c r="O54" s="59"/>
      <c r="P54" s="59"/>
      <c r="Q54" s="59"/>
    </row>
    <row r="55" spans="1:17" s="17" customFormat="1">
      <c r="A55" s="83">
        <f t="shared" si="6"/>
        <v>36</v>
      </c>
      <c r="B55" s="115"/>
      <c r="C55" s="84" t="s">
        <v>386</v>
      </c>
      <c r="D55" s="85" t="s">
        <v>387</v>
      </c>
      <c r="E55" s="86" t="s">
        <v>87</v>
      </c>
      <c r="F55" s="87">
        <v>78</v>
      </c>
      <c r="G55" s="72"/>
      <c r="H55" s="59"/>
      <c r="I55" s="59"/>
      <c r="J55" s="94"/>
      <c r="K55" s="59"/>
      <c r="L55" s="59"/>
      <c r="M55" s="59"/>
      <c r="N55" s="59"/>
      <c r="O55" s="59"/>
      <c r="P55" s="59"/>
      <c r="Q55" s="59"/>
    </row>
    <row r="56" spans="1:17" s="17" customFormat="1">
      <c r="A56" s="83">
        <f t="shared" si="6"/>
        <v>37</v>
      </c>
      <c r="B56" s="115"/>
      <c r="C56" s="84" t="s">
        <v>388</v>
      </c>
      <c r="D56" s="85" t="s">
        <v>389</v>
      </c>
      <c r="E56" s="86" t="s">
        <v>87</v>
      </c>
      <c r="F56" s="87">
        <v>54</v>
      </c>
      <c r="G56" s="72"/>
      <c r="H56" s="59"/>
      <c r="I56" s="59"/>
      <c r="J56" s="94"/>
      <c r="K56" s="59"/>
      <c r="L56" s="59"/>
      <c r="M56" s="59"/>
      <c r="N56" s="59"/>
      <c r="O56" s="59"/>
      <c r="P56" s="59"/>
      <c r="Q56" s="59"/>
    </row>
    <row r="57" spans="1:17" s="17" customFormat="1">
      <c r="A57" s="83">
        <f t="shared" si="6"/>
        <v>38</v>
      </c>
      <c r="B57" s="115"/>
      <c r="C57" s="84" t="s">
        <v>390</v>
      </c>
      <c r="D57" s="85" t="s">
        <v>391</v>
      </c>
      <c r="E57" s="86" t="s">
        <v>392</v>
      </c>
      <c r="F57" s="87">
        <v>4</v>
      </c>
      <c r="G57" s="72"/>
      <c r="H57" s="59"/>
      <c r="I57" s="59"/>
      <c r="J57" s="94"/>
      <c r="K57" s="59"/>
      <c r="L57" s="59"/>
      <c r="M57" s="59"/>
      <c r="N57" s="59"/>
      <c r="O57" s="59"/>
      <c r="P57" s="59"/>
      <c r="Q57" s="59"/>
    </row>
    <row r="58" spans="1:17" s="17" customFormat="1">
      <c r="A58" s="83">
        <f t="shared" si="6"/>
        <v>39</v>
      </c>
      <c r="B58" s="115"/>
      <c r="C58" s="84" t="s">
        <v>388</v>
      </c>
      <c r="D58" s="85" t="s">
        <v>393</v>
      </c>
      <c r="E58" s="86" t="s">
        <v>87</v>
      </c>
      <c r="F58" s="87">
        <v>114</v>
      </c>
      <c r="G58" s="72"/>
      <c r="H58" s="59"/>
      <c r="I58" s="59"/>
      <c r="J58" s="94"/>
      <c r="K58" s="59"/>
      <c r="L58" s="59"/>
      <c r="M58" s="59"/>
      <c r="N58" s="59"/>
      <c r="O58" s="59"/>
      <c r="P58" s="59"/>
      <c r="Q58" s="59"/>
    </row>
    <row r="59" spans="1:17" s="17" customFormat="1">
      <c r="A59" s="83">
        <f t="shared" si="6"/>
        <v>40</v>
      </c>
      <c r="B59" s="115"/>
      <c r="C59" s="84" t="s">
        <v>394</v>
      </c>
      <c r="D59" s="85" t="s">
        <v>395</v>
      </c>
      <c r="E59" s="86" t="s">
        <v>85</v>
      </c>
      <c r="F59" s="87">
        <v>168</v>
      </c>
      <c r="G59" s="72"/>
      <c r="H59" s="59"/>
      <c r="I59" s="59"/>
      <c r="J59" s="94"/>
      <c r="K59" s="59"/>
      <c r="L59" s="59"/>
      <c r="M59" s="59"/>
      <c r="N59" s="59"/>
      <c r="O59" s="59"/>
      <c r="P59" s="59"/>
      <c r="Q59" s="59"/>
    </row>
    <row r="60" spans="1:17" s="17" customFormat="1">
      <c r="A60" s="83">
        <f t="shared" si="6"/>
        <v>41</v>
      </c>
      <c r="B60" s="115"/>
      <c r="C60" s="84" t="s">
        <v>396</v>
      </c>
      <c r="D60" s="85" t="s">
        <v>397</v>
      </c>
      <c r="E60" s="86" t="s">
        <v>85</v>
      </c>
      <c r="F60" s="87">
        <v>4</v>
      </c>
      <c r="G60" s="72"/>
      <c r="H60" s="59"/>
      <c r="I60" s="59"/>
      <c r="J60" s="94"/>
      <c r="K60" s="59"/>
      <c r="L60" s="59"/>
      <c r="M60" s="59"/>
      <c r="N60" s="59"/>
      <c r="O60" s="59"/>
      <c r="P60" s="59"/>
      <c r="Q60" s="59"/>
    </row>
    <row r="61" spans="1:17" s="17" customFormat="1">
      <c r="A61" s="83">
        <f t="shared" si="6"/>
        <v>42</v>
      </c>
      <c r="B61" s="115"/>
      <c r="C61" s="84" t="s">
        <v>398</v>
      </c>
      <c r="D61" s="85" t="s">
        <v>399</v>
      </c>
      <c r="E61" s="86" t="s">
        <v>85</v>
      </c>
      <c r="F61" s="87">
        <v>4</v>
      </c>
      <c r="G61" s="72"/>
      <c r="H61" s="59"/>
      <c r="I61" s="59"/>
      <c r="J61" s="94"/>
      <c r="K61" s="59"/>
      <c r="L61" s="59"/>
      <c r="M61" s="59"/>
      <c r="N61" s="59"/>
      <c r="O61" s="59"/>
      <c r="P61" s="59"/>
      <c r="Q61" s="59"/>
    </row>
    <row r="62" spans="1:17" s="17" customFormat="1">
      <c r="A62" s="83">
        <f t="shared" si="6"/>
        <v>43</v>
      </c>
      <c r="B62" s="115"/>
      <c r="C62" s="84" t="s">
        <v>400</v>
      </c>
      <c r="D62" s="85" t="s">
        <v>401</v>
      </c>
      <c r="E62" s="86" t="s">
        <v>85</v>
      </c>
      <c r="F62" s="87">
        <v>18</v>
      </c>
      <c r="G62" s="72"/>
      <c r="H62" s="59"/>
      <c r="I62" s="59"/>
      <c r="J62" s="94"/>
      <c r="K62" s="59"/>
      <c r="L62" s="59"/>
      <c r="M62" s="59"/>
      <c r="N62" s="59"/>
      <c r="O62" s="59"/>
      <c r="P62" s="59"/>
      <c r="Q62" s="59"/>
    </row>
    <row r="63" spans="1:17" s="17" customFormat="1">
      <c r="A63" s="83">
        <f t="shared" si="6"/>
        <v>44</v>
      </c>
      <c r="B63" s="115"/>
      <c r="C63" s="84" t="s">
        <v>402</v>
      </c>
      <c r="D63" s="85" t="s">
        <v>403</v>
      </c>
      <c r="E63" s="86" t="s">
        <v>85</v>
      </c>
      <c r="F63" s="87">
        <v>10</v>
      </c>
      <c r="G63" s="72"/>
      <c r="H63" s="59"/>
      <c r="I63" s="59"/>
      <c r="J63" s="94"/>
      <c r="K63" s="59"/>
      <c r="L63" s="59"/>
      <c r="M63" s="59"/>
      <c r="N63" s="59"/>
      <c r="O63" s="59"/>
      <c r="P63" s="59"/>
      <c r="Q63" s="59"/>
    </row>
    <row r="64" spans="1:17" s="17" customFormat="1">
      <c r="A64" s="83">
        <f t="shared" si="6"/>
        <v>45</v>
      </c>
      <c r="B64" s="115"/>
      <c r="C64" s="84" t="s">
        <v>404</v>
      </c>
      <c r="D64" s="85"/>
      <c r="E64" s="86" t="s">
        <v>87</v>
      </c>
      <c r="F64" s="87">
        <v>70</v>
      </c>
      <c r="G64" s="72"/>
      <c r="H64" s="59"/>
      <c r="I64" s="59"/>
      <c r="J64" s="94"/>
      <c r="K64" s="59"/>
      <c r="L64" s="59"/>
      <c r="M64" s="59"/>
      <c r="N64" s="59"/>
      <c r="O64" s="59"/>
      <c r="P64" s="59"/>
      <c r="Q64" s="59"/>
    </row>
    <row r="65" spans="1:21" s="17" customFormat="1">
      <c r="A65" s="83">
        <f t="shared" si="6"/>
        <v>46</v>
      </c>
      <c r="B65" s="115"/>
      <c r="C65" s="84" t="s">
        <v>405</v>
      </c>
      <c r="D65" s="92">
        <v>1809</v>
      </c>
      <c r="E65" s="86" t="s">
        <v>85</v>
      </c>
      <c r="F65" s="87">
        <v>1</v>
      </c>
      <c r="G65" s="72"/>
      <c r="H65" s="59"/>
      <c r="I65" s="59"/>
      <c r="J65" s="94"/>
      <c r="K65" s="59"/>
      <c r="L65" s="59"/>
      <c r="M65" s="59"/>
      <c r="N65" s="59"/>
      <c r="O65" s="59"/>
      <c r="P65" s="59"/>
      <c r="Q65" s="59"/>
    </row>
    <row r="66" spans="1:21" s="17" customFormat="1">
      <c r="A66" s="83">
        <f t="shared" si="6"/>
        <v>47</v>
      </c>
      <c r="B66" s="83"/>
      <c r="C66" s="84" t="s">
        <v>406</v>
      </c>
      <c r="D66" s="92"/>
      <c r="E66" s="86" t="s">
        <v>88</v>
      </c>
      <c r="F66" s="87">
        <v>1</v>
      </c>
      <c r="G66" s="72"/>
      <c r="H66" s="59"/>
      <c r="I66" s="59"/>
      <c r="J66" s="59"/>
      <c r="K66" s="59"/>
      <c r="L66" s="59"/>
      <c r="M66" s="59"/>
      <c r="N66" s="59"/>
      <c r="O66" s="59"/>
      <c r="P66" s="59"/>
      <c r="Q66" s="59"/>
    </row>
    <row r="67" spans="1:21" s="17" customFormat="1" ht="25.5">
      <c r="A67" s="83">
        <f t="shared" si="6"/>
        <v>48</v>
      </c>
      <c r="B67" s="83"/>
      <c r="C67" s="95" t="s">
        <v>415</v>
      </c>
      <c r="D67" s="96"/>
      <c r="E67" s="97" t="s">
        <v>408</v>
      </c>
      <c r="F67" s="87">
        <v>1</v>
      </c>
      <c r="G67" s="72"/>
      <c r="H67" s="59"/>
      <c r="I67" s="59"/>
      <c r="J67" s="59"/>
      <c r="K67" s="59"/>
      <c r="L67" s="59"/>
      <c r="M67" s="59"/>
      <c r="N67" s="59"/>
      <c r="O67" s="59"/>
      <c r="P67" s="59"/>
      <c r="Q67" s="59"/>
    </row>
    <row r="68" spans="1:21" s="17" customFormat="1">
      <c r="A68" s="15" t="s">
        <v>18</v>
      </c>
      <c r="B68" s="16" t="s">
        <v>18</v>
      </c>
      <c r="C68" s="127" t="s">
        <v>19</v>
      </c>
      <c r="D68" s="131"/>
      <c r="E68" s="128"/>
      <c r="F68" s="16" t="s">
        <v>18</v>
      </c>
      <c r="G68" s="16"/>
      <c r="H68" s="16"/>
      <c r="I68" s="16"/>
      <c r="J68" s="16"/>
      <c r="K68" s="16"/>
      <c r="L68" s="16"/>
      <c r="M68" s="60"/>
      <c r="N68" s="60"/>
      <c r="O68" s="60"/>
      <c r="P68" s="60"/>
      <c r="Q68" s="60"/>
      <c r="R68" s="17" t="s">
        <v>18</v>
      </c>
    </row>
    <row r="69" spans="1:21" s="17" customFormat="1" ht="16.5" customHeight="1">
      <c r="A69" s="15" t="s">
        <v>18</v>
      </c>
      <c r="B69" s="16" t="s">
        <v>18</v>
      </c>
      <c r="C69" s="129" t="s">
        <v>20</v>
      </c>
      <c r="D69" s="130"/>
      <c r="E69" s="130"/>
      <c r="F69" s="130"/>
      <c r="G69" s="130"/>
      <c r="H69" s="130"/>
      <c r="I69" s="130"/>
      <c r="J69" s="130"/>
      <c r="K69" s="130"/>
      <c r="L69" s="61"/>
      <c r="M69" s="16"/>
      <c r="N69" s="16"/>
      <c r="O69" s="59"/>
      <c r="P69" s="16"/>
      <c r="Q69" s="59"/>
      <c r="R69" s="17" t="s">
        <v>18</v>
      </c>
    </row>
    <row r="70" spans="1:21" s="17" customFormat="1" ht="16.5" customHeight="1">
      <c r="A70" s="15" t="s">
        <v>18</v>
      </c>
      <c r="B70" s="16" t="s">
        <v>18</v>
      </c>
      <c r="C70" s="127" t="s">
        <v>21</v>
      </c>
      <c r="D70" s="131"/>
      <c r="E70" s="131"/>
      <c r="F70" s="131"/>
      <c r="G70" s="131"/>
      <c r="H70" s="131"/>
      <c r="I70" s="131"/>
      <c r="J70" s="131"/>
      <c r="K70" s="131"/>
      <c r="L70" s="62"/>
      <c r="M70" s="63"/>
      <c r="N70" s="63"/>
      <c r="O70" s="63"/>
      <c r="P70" s="63"/>
      <c r="Q70" s="63"/>
      <c r="R70" s="17" t="s">
        <v>18</v>
      </c>
    </row>
    <row r="71" spans="1:21" s="17" customFormat="1" ht="15.75" customHeight="1">
      <c r="A71" s="18" t="s">
        <v>18</v>
      </c>
      <c r="B71" s="19" t="s">
        <v>18</v>
      </c>
      <c r="C71" s="19" t="s">
        <v>18</v>
      </c>
      <c r="D71" s="19"/>
      <c r="E71" s="132" t="s">
        <v>18</v>
      </c>
      <c r="F71" s="132"/>
      <c r="G71" s="132" t="s">
        <v>18</v>
      </c>
      <c r="H71" s="132"/>
      <c r="I71" s="132"/>
      <c r="J71" s="132" t="s">
        <v>18</v>
      </c>
      <c r="K71" s="132"/>
      <c r="L71" s="19" t="s">
        <v>18</v>
      </c>
      <c r="M71" s="19" t="s">
        <v>18</v>
      </c>
      <c r="N71" s="19" t="s">
        <v>18</v>
      </c>
      <c r="O71" s="20"/>
      <c r="Q71" s="17" t="s">
        <v>18</v>
      </c>
    </row>
    <row r="72" spans="1:21" s="17" customFormat="1">
      <c r="A72" s="18" t="s">
        <v>22</v>
      </c>
      <c r="B72" s="21"/>
      <c r="C72" s="22"/>
      <c r="D72" s="80"/>
      <c r="H72" s="18" t="s">
        <v>23</v>
      </c>
      <c r="I72" s="23"/>
      <c r="J72" s="22"/>
      <c r="K72" s="22"/>
      <c r="L72" s="21"/>
      <c r="M72" s="27" t="s">
        <v>25</v>
      </c>
      <c r="N72" s="21"/>
      <c r="O72" s="21"/>
      <c r="P72" s="21"/>
      <c r="S72" s="21"/>
      <c r="T72" s="21"/>
      <c r="U72" s="21"/>
    </row>
    <row r="73" spans="1:21" s="17" customFormat="1">
      <c r="A73" s="24"/>
      <c r="B73" s="25"/>
      <c r="C73" s="26" t="s">
        <v>24</v>
      </c>
      <c r="D73" s="26"/>
      <c r="H73" s="25"/>
      <c r="I73" s="25"/>
      <c r="J73" s="26" t="s">
        <v>24</v>
      </c>
      <c r="K73" s="25"/>
      <c r="L73" s="25"/>
      <c r="M73" s="25"/>
      <c r="N73" s="25"/>
      <c r="O73" s="25"/>
    </row>
    <row r="74" spans="1:21" s="17" customFormat="1">
      <c r="F74" s="19" t="s">
        <v>18</v>
      </c>
    </row>
    <row r="75" spans="1:21" ht="15.75">
      <c r="A75" s="4" t="s">
        <v>18</v>
      </c>
      <c r="C75" s="28" t="s">
        <v>18</v>
      </c>
      <c r="D75" s="28"/>
      <c r="E75" s="28" t="s">
        <v>18</v>
      </c>
    </row>
    <row r="76" spans="1:21" ht="15.75">
      <c r="A76" s="29"/>
    </row>
  </sheetData>
  <mergeCells count="13">
    <mergeCell ref="A4:Q4"/>
    <mergeCell ref="A1:Q1"/>
    <mergeCell ref="E10:E11"/>
    <mergeCell ref="F10:F11"/>
    <mergeCell ref="G10:L10"/>
    <mergeCell ref="M10:Q10"/>
    <mergeCell ref="O8:P8"/>
    <mergeCell ref="C68:E68"/>
    <mergeCell ref="C69:K69"/>
    <mergeCell ref="C70:K70"/>
    <mergeCell ref="E71:F71"/>
    <mergeCell ref="G71:I71"/>
    <mergeCell ref="J71:K71"/>
  </mergeCells>
  <phoneticPr fontId="0" type="noConversion"/>
  <pageMargins left="0.24" right="0.17" top="0.65" bottom="0.52" header="0.5" footer="0.5"/>
  <pageSetup paperSize="9" scale="76" fitToHeight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35"/>
    <pageSetUpPr fitToPage="1"/>
  </sheetPr>
  <dimension ref="A1:T48"/>
  <sheetViews>
    <sheetView showZeros="0" workbookViewId="0">
      <selection activeCell="I29" sqref="I29"/>
    </sheetView>
  </sheetViews>
  <sheetFormatPr defaultColWidth="9.33203125" defaultRowHeight="12.75"/>
  <cols>
    <col min="1" max="1" width="5.5" style="1" customWidth="1"/>
    <col min="3" max="3" width="36.6640625" customWidth="1"/>
    <col min="4" max="4" width="8.83203125" customWidth="1"/>
    <col min="5" max="5" width="10.83203125" customWidth="1"/>
    <col min="12" max="12" width="9.83203125" bestFit="1" customWidth="1"/>
    <col min="16" max="16" width="15.1640625" customWidth="1"/>
    <col min="17" max="17" width="9.83203125" customWidth="1"/>
  </cols>
  <sheetData>
    <row r="1" spans="1:18" ht="15.75">
      <c r="A1" s="133" t="s">
        <v>508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5.75">
      <c r="A2" s="57"/>
      <c r="B2" s="58"/>
      <c r="C2" s="58"/>
      <c r="D2" s="58"/>
      <c r="E2" s="64" t="s">
        <v>308</v>
      </c>
      <c r="F2" s="64"/>
      <c r="G2" s="58"/>
      <c r="H2" s="58"/>
      <c r="I2" s="58"/>
      <c r="J2" s="58"/>
      <c r="K2" s="58"/>
      <c r="L2" s="58"/>
      <c r="M2" s="58"/>
    </row>
    <row r="3" spans="1:18">
      <c r="D3" s="2" t="s">
        <v>0</v>
      </c>
    </row>
    <row r="4" spans="1:18" ht="15.75">
      <c r="A4" s="140" t="s">
        <v>516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1:18" ht="15.75">
      <c r="A5" s="33" t="s">
        <v>328</v>
      </c>
      <c r="B5" s="34"/>
      <c r="C5" s="31"/>
      <c r="D5" s="31"/>
      <c r="E5" s="31"/>
      <c r="F5" s="31"/>
      <c r="G5" s="31"/>
      <c r="H5" s="31"/>
    </row>
    <row r="6" spans="1:18" ht="15.75">
      <c r="A6" s="33" t="s">
        <v>329</v>
      </c>
      <c r="B6" s="34"/>
      <c r="C6" s="31"/>
      <c r="D6" s="31"/>
      <c r="E6" s="31"/>
      <c r="F6" s="31"/>
      <c r="G6" s="31"/>
      <c r="H6" s="31"/>
    </row>
    <row r="7" spans="1:18" ht="11.25" customHeight="1">
      <c r="A7" s="3"/>
      <c r="B7" s="4"/>
    </row>
    <row r="8" spans="1:18">
      <c r="A8" s="30" t="s">
        <v>517</v>
      </c>
      <c r="L8" s="31" t="s">
        <v>504</v>
      </c>
      <c r="N8" s="139">
        <f>P42</f>
        <v>0</v>
      </c>
      <c r="O8" s="139"/>
    </row>
    <row r="9" spans="1:18" ht="25.5" customHeight="1">
      <c r="A9" s="3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8" s="10" customFormat="1" ht="13.5" customHeight="1">
      <c r="A10" s="5" t="s">
        <v>1</v>
      </c>
      <c r="B10" s="6" t="s">
        <v>2</v>
      </c>
      <c r="C10" s="7" t="s">
        <v>3</v>
      </c>
      <c r="D10" s="134" t="s">
        <v>4</v>
      </c>
      <c r="E10" s="134" t="s">
        <v>5</v>
      </c>
      <c r="F10" s="136" t="s">
        <v>6</v>
      </c>
      <c r="G10" s="137"/>
      <c r="H10" s="137"/>
      <c r="I10" s="137"/>
      <c r="J10" s="137"/>
      <c r="K10" s="138"/>
      <c r="L10" s="136" t="s">
        <v>7</v>
      </c>
      <c r="M10" s="137"/>
      <c r="N10" s="137"/>
      <c r="O10" s="137"/>
      <c r="P10" s="138"/>
      <c r="Q10" s="9"/>
      <c r="R10" s="9"/>
    </row>
    <row r="11" spans="1:18" s="10" customFormat="1" ht="38.25" customHeight="1">
      <c r="A11" s="11" t="s">
        <v>8</v>
      </c>
      <c r="B11" s="12"/>
      <c r="C11" s="13" t="s">
        <v>9</v>
      </c>
      <c r="D11" s="135"/>
      <c r="E11" s="135"/>
      <c r="F11" s="8" t="s">
        <v>10</v>
      </c>
      <c r="G11" s="8" t="s">
        <v>11</v>
      </c>
      <c r="H11" s="8" t="s">
        <v>12</v>
      </c>
      <c r="I11" s="8" t="s">
        <v>13</v>
      </c>
      <c r="J11" s="8" t="s">
        <v>14</v>
      </c>
      <c r="K11" s="8" t="s">
        <v>15</v>
      </c>
      <c r="L11" s="8" t="s">
        <v>16</v>
      </c>
      <c r="M11" s="8" t="s">
        <v>12</v>
      </c>
      <c r="N11" s="8" t="s">
        <v>13</v>
      </c>
      <c r="O11" s="8" t="s">
        <v>14</v>
      </c>
      <c r="P11" s="8" t="s">
        <v>17</v>
      </c>
    </row>
    <row r="12" spans="1:18" s="10" customFormat="1" ht="10.5" customHeight="1">
      <c r="A12" s="14">
        <v>1</v>
      </c>
      <c r="B12" s="73">
        <v>2</v>
      </c>
      <c r="C12" s="73">
        <v>3</v>
      </c>
      <c r="D12" s="73">
        <v>4</v>
      </c>
      <c r="E12" s="73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  <c r="N12" s="14">
        <v>14</v>
      </c>
      <c r="O12" s="14">
        <v>15</v>
      </c>
      <c r="P12" s="14">
        <v>16</v>
      </c>
    </row>
    <row r="13" spans="1:18" s="17" customFormat="1" ht="13.5">
      <c r="A13" s="65"/>
      <c r="B13" s="74"/>
      <c r="C13" s="75" t="s">
        <v>309</v>
      </c>
      <c r="D13" s="74"/>
      <c r="E13" s="74"/>
      <c r="F13" s="72"/>
      <c r="G13" s="59"/>
      <c r="H13" s="59"/>
      <c r="I13" s="59"/>
      <c r="J13" s="59"/>
      <c r="K13" s="59">
        <f>SUM(H13:J13)</f>
        <v>0</v>
      </c>
      <c r="L13" s="59">
        <f>E13*F13</f>
        <v>0</v>
      </c>
      <c r="M13" s="59">
        <f>E13*H13</f>
        <v>0</v>
      </c>
      <c r="N13" s="59">
        <f>E13*I13</f>
        <v>0</v>
      </c>
      <c r="O13" s="59">
        <f>E13*J13</f>
        <v>0</v>
      </c>
      <c r="P13" s="59">
        <f>SUM(M13:O13)</f>
        <v>0</v>
      </c>
    </row>
    <row r="14" spans="1:18" s="17" customFormat="1" ht="25.5">
      <c r="A14" s="78">
        <v>1</v>
      </c>
      <c r="B14" s="115"/>
      <c r="C14" s="79" t="s">
        <v>310</v>
      </c>
      <c r="D14" s="113" t="s">
        <v>87</v>
      </c>
      <c r="E14" s="78">
        <v>70</v>
      </c>
      <c r="F14" s="72"/>
      <c r="G14" s="59"/>
      <c r="H14" s="59"/>
      <c r="I14" s="109"/>
      <c r="J14" s="59"/>
      <c r="K14" s="59"/>
      <c r="L14" s="59"/>
      <c r="M14" s="59"/>
      <c r="N14" s="59"/>
      <c r="O14" s="59"/>
      <c r="P14" s="59"/>
    </row>
    <row r="15" spans="1:18" s="17" customFormat="1" ht="38.25">
      <c r="A15" s="78">
        <v>2</v>
      </c>
      <c r="B15" s="115"/>
      <c r="C15" s="79" t="s">
        <v>311</v>
      </c>
      <c r="D15" s="113" t="s">
        <v>88</v>
      </c>
      <c r="E15" s="78">
        <v>1</v>
      </c>
      <c r="F15" s="72"/>
      <c r="G15" s="59"/>
      <c r="H15" s="59"/>
      <c r="I15" s="109"/>
      <c r="J15" s="59"/>
      <c r="K15" s="59"/>
      <c r="L15" s="59"/>
      <c r="M15" s="59"/>
      <c r="N15" s="59"/>
      <c r="O15" s="59"/>
      <c r="P15" s="59"/>
    </row>
    <row r="16" spans="1:18" s="17" customFormat="1">
      <c r="A16" s="78">
        <v>3</v>
      </c>
      <c r="B16" s="115"/>
      <c r="C16" s="79" t="s">
        <v>312</v>
      </c>
      <c r="D16" s="113" t="s">
        <v>88</v>
      </c>
      <c r="E16" s="78">
        <v>1</v>
      </c>
      <c r="F16" s="72"/>
      <c r="G16" s="59"/>
      <c r="H16" s="59"/>
      <c r="I16" s="109"/>
      <c r="J16" s="59"/>
      <c r="K16" s="59"/>
      <c r="L16" s="59"/>
      <c r="M16" s="59"/>
      <c r="N16" s="59"/>
      <c r="O16" s="59"/>
      <c r="P16" s="59"/>
    </row>
    <row r="17" spans="1:16" s="17" customFormat="1">
      <c r="A17" s="78">
        <v>4</v>
      </c>
      <c r="B17" s="115"/>
      <c r="C17" s="79" t="s">
        <v>313</v>
      </c>
      <c r="D17" s="113" t="s">
        <v>85</v>
      </c>
      <c r="E17" s="78">
        <v>4</v>
      </c>
      <c r="F17" s="72"/>
      <c r="G17" s="59"/>
      <c r="H17" s="59"/>
      <c r="I17" s="109"/>
      <c r="J17" s="59"/>
      <c r="K17" s="59"/>
      <c r="L17" s="59"/>
      <c r="M17" s="59"/>
      <c r="N17" s="59"/>
      <c r="O17" s="59"/>
      <c r="P17" s="59"/>
    </row>
    <row r="18" spans="1:16" s="17" customFormat="1">
      <c r="A18" s="78">
        <v>5</v>
      </c>
      <c r="B18" s="115"/>
      <c r="C18" s="79" t="s">
        <v>315</v>
      </c>
      <c r="D18" s="113" t="s">
        <v>85</v>
      </c>
      <c r="E18" s="78">
        <v>1</v>
      </c>
      <c r="F18" s="72"/>
      <c r="G18" s="59"/>
      <c r="H18" s="59"/>
      <c r="I18" s="109"/>
      <c r="J18" s="59"/>
      <c r="K18" s="59"/>
      <c r="L18" s="59"/>
      <c r="M18" s="59"/>
      <c r="N18" s="59"/>
      <c r="O18" s="59"/>
      <c r="P18" s="59"/>
    </row>
    <row r="19" spans="1:16" s="17" customFormat="1">
      <c r="A19" s="78">
        <v>6</v>
      </c>
      <c r="B19" s="115"/>
      <c r="C19" s="79" t="s">
        <v>316</v>
      </c>
      <c r="D19" s="113" t="s">
        <v>85</v>
      </c>
      <c r="E19" s="78">
        <v>1</v>
      </c>
      <c r="F19" s="72"/>
      <c r="G19" s="59"/>
      <c r="H19" s="59"/>
      <c r="I19" s="109"/>
      <c r="J19" s="59"/>
      <c r="K19" s="59"/>
      <c r="L19" s="59"/>
      <c r="M19" s="59"/>
      <c r="N19" s="59"/>
      <c r="O19" s="59"/>
      <c r="P19" s="59"/>
    </row>
    <row r="20" spans="1:16" s="17" customFormat="1" ht="25.5">
      <c r="A20" s="78">
        <v>7</v>
      </c>
      <c r="B20" s="115"/>
      <c r="C20" s="79" t="s">
        <v>317</v>
      </c>
      <c r="D20" s="113" t="s">
        <v>85</v>
      </c>
      <c r="E20" s="78">
        <v>2</v>
      </c>
      <c r="F20" s="72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1:16" s="17" customFormat="1" ht="38.25">
      <c r="A21" s="78">
        <v>8</v>
      </c>
      <c r="B21" s="115"/>
      <c r="C21" s="79" t="s">
        <v>318</v>
      </c>
      <c r="D21" s="113" t="s">
        <v>327</v>
      </c>
      <c r="E21" s="78">
        <v>55</v>
      </c>
      <c r="F21" s="72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1:16" s="17" customFormat="1" ht="38.25">
      <c r="A22" s="78">
        <v>9</v>
      </c>
      <c r="B22" s="115"/>
      <c r="C22" s="79" t="s">
        <v>319</v>
      </c>
      <c r="D22" s="113" t="s">
        <v>327</v>
      </c>
      <c r="E22" s="78">
        <v>20</v>
      </c>
      <c r="F22" s="72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1:16" s="17" customFormat="1" ht="63.75">
      <c r="A23" s="78">
        <v>10</v>
      </c>
      <c r="B23" s="115"/>
      <c r="C23" s="79" t="s">
        <v>320</v>
      </c>
      <c r="D23" s="113" t="s">
        <v>327</v>
      </c>
      <c r="E23" s="78">
        <v>30</v>
      </c>
      <c r="F23" s="72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16" s="17" customFormat="1" ht="15.75">
      <c r="A24" s="78">
        <v>11</v>
      </c>
      <c r="B24" s="115"/>
      <c r="C24" s="79" t="s">
        <v>321</v>
      </c>
      <c r="D24" s="113" t="s">
        <v>327</v>
      </c>
      <c r="E24" s="78">
        <v>30</v>
      </c>
      <c r="F24" s="72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s="17" customFormat="1">
      <c r="A25" s="78">
        <v>12</v>
      </c>
      <c r="B25" s="115"/>
      <c r="C25" s="79" t="s">
        <v>322</v>
      </c>
      <c r="D25" s="113" t="s">
        <v>87</v>
      </c>
      <c r="E25" s="78">
        <v>15</v>
      </c>
      <c r="F25" s="72"/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1:16" s="17" customFormat="1">
      <c r="A26" s="78">
        <v>13</v>
      </c>
      <c r="B26" s="115"/>
      <c r="C26" s="79" t="s">
        <v>323</v>
      </c>
      <c r="D26" s="113" t="s">
        <v>88</v>
      </c>
      <c r="E26" s="78">
        <v>1</v>
      </c>
      <c r="F26" s="72"/>
      <c r="G26" s="59"/>
      <c r="H26" s="59"/>
      <c r="I26" s="59"/>
      <c r="J26" s="59"/>
      <c r="K26" s="59"/>
      <c r="L26" s="59"/>
      <c r="M26" s="59"/>
      <c r="N26" s="59"/>
      <c r="O26" s="59"/>
      <c r="P26" s="59"/>
    </row>
    <row r="27" spans="1:16" s="17" customFormat="1" ht="25.5">
      <c r="A27" s="78">
        <v>14</v>
      </c>
      <c r="B27" s="115"/>
      <c r="C27" s="79" t="s">
        <v>314</v>
      </c>
      <c r="D27" s="113" t="s">
        <v>88</v>
      </c>
      <c r="E27" s="78">
        <v>1</v>
      </c>
      <c r="F27" s="72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1:16" s="17" customFormat="1" ht="13.5">
      <c r="A28" s="65"/>
      <c r="B28" s="78"/>
      <c r="C28" s="75" t="s">
        <v>324</v>
      </c>
      <c r="D28" s="114"/>
      <c r="E28" s="74"/>
      <c r="F28" s="72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1:16" s="17" customFormat="1" ht="25.5">
      <c r="A29" s="78">
        <v>1</v>
      </c>
      <c r="B29" s="115"/>
      <c r="C29" s="79" t="s">
        <v>532</v>
      </c>
      <c r="D29" s="113" t="s">
        <v>87</v>
      </c>
      <c r="E29" s="78">
        <v>123</v>
      </c>
      <c r="F29" s="72"/>
      <c r="G29" s="59"/>
      <c r="H29" s="59"/>
      <c r="I29" s="109"/>
      <c r="J29" s="59"/>
      <c r="K29" s="59"/>
      <c r="L29" s="59"/>
      <c r="M29" s="59"/>
      <c r="N29" s="59"/>
      <c r="O29" s="59"/>
      <c r="P29" s="59"/>
    </row>
    <row r="30" spans="1:16" s="17" customFormat="1" ht="51">
      <c r="A30" s="78">
        <v>2</v>
      </c>
      <c r="B30" s="115"/>
      <c r="C30" s="79" t="s">
        <v>519</v>
      </c>
      <c r="D30" s="113" t="s">
        <v>88</v>
      </c>
      <c r="E30" s="78">
        <v>1</v>
      </c>
      <c r="F30" s="72"/>
      <c r="G30" s="59"/>
      <c r="H30" s="59"/>
      <c r="I30" s="109"/>
      <c r="J30" s="109"/>
      <c r="K30" s="109"/>
      <c r="L30" s="59"/>
      <c r="M30" s="59"/>
      <c r="N30" s="59"/>
      <c r="O30" s="59"/>
      <c r="P30" s="59"/>
    </row>
    <row r="31" spans="1:16" s="17" customFormat="1" ht="63.75">
      <c r="A31" s="78">
        <v>3</v>
      </c>
      <c r="B31" s="115"/>
      <c r="C31" s="79" t="s">
        <v>520</v>
      </c>
      <c r="D31" s="113" t="s">
        <v>88</v>
      </c>
      <c r="E31" s="78">
        <v>1</v>
      </c>
      <c r="F31" s="72"/>
      <c r="G31" s="59"/>
      <c r="H31" s="59"/>
      <c r="I31" s="109"/>
      <c r="J31" s="109"/>
      <c r="K31" s="109"/>
      <c r="L31" s="59"/>
      <c r="M31" s="59"/>
      <c r="N31" s="59"/>
      <c r="O31" s="59"/>
      <c r="P31" s="59"/>
    </row>
    <row r="32" spans="1:16" s="17" customFormat="1" ht="25.5">
      <c r="A32" s="78">
        <v>4</v>
      </c>
      <c r="B32" s="115"/>
      <c r="C32" s="79" t="s">
        <v>325</v>
      </c>
      <c r="D32" s="113" t="s">
        <v>88</v>
      </c>
      <c r="E32" s="78">
        <v>2</v>
      </c>
      <c r="F32" s="72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1:20" s="17" customFormat="1" ht="25.5">
      <c r="A33" s="78">
        <v>5</v>
      </c>
      <c r="B33" s="115"/>
      <c r="C33" s="79" t="s">
        <v>326</v>
      </c>
      <c r="D33" s="113" t="s">
        <v>85</v>
      </c>
      <c r="E33" s="78">
        <v>1</v>
      </c>
      <c r="F33" s="72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1:20" s="17" customFormat="1" ht="25.5">
      <c r="A34" s="78">
        <v>6</v>
      </c>
      <c r="B34" s="115"/>
      <c r="C34" s="79" t="s">
        <v>518</v>
      </c>
      <c r="D34" s="113" t="s">
        <v>85</v>
      </c>
      <c r="E34" s="78">
        <v>2</v>
      </c>
      <c r="F34" s="72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1:20" s="17" customFormat="1" ht="38.25">
      <c r="A35" s="78">
        <v>7</v>
      </c>
      <c r="B35" s="115"/>
      <c r="C35" s="79" t="s">
        <v>318</v>
      </c>
      <c r="D35" s="113" t="s">
        <v>327</v>
      </c>
      <c r="E35" s="78">
        <v>105</v>
      </c>
      <c r="F35" s="72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1:20" s="17" customFormat="1" ht="38.25">
      <c r="A36" s="78">
        <v>8</v>
      </c>
      <c r="B36" s="115"/>
      <c r="C36" s="79" t="s">
        <v>319</v>
      </c>
      <c r="D36" s="113" t="s">
        <v>327</v>
      </c>
      <c r="E36" s="78">
        <v>25</v>
      </c>
      <c r="F36" s="72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20" s="17" customFormat="1" ht="63.75">
      <c r="A37" s="78">
        <v>9</v>
      </c>
      <c r="B37" s="115"/>
      <c r="C37" s="79" t="s">
        <v>320</v>
      </c>
      <c r="D37" s="113" t="s">
        <v>327</v>
      </c>
      <c r="E37" s="78">
        <v>85</v>
      </c>
      <c r="F37" s="72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20" s="17" customFormat="1" ht="15.75">
      <c r="A38" s="78">
        <v>10</v>
      </c>
      <c r="B38" s="115"/>
      <c r="C38" s="79" t="s">
        <v>321</v>
      </c>
      <c r="D38" s="113" t="s">
        <v>327</v>
      </c>
      <c r="E38" s="78">
        <v>40</v>
      </c>
      <c r="F38" s="72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1:20" s="17" customFormat="1" ht="25.5">
      <c r="A39" s="78">
        <v>11</v>
      </c>
      <c r="B39" s="115"/>
      <c r="C39" s="79" t="s">
        <v>314</v>
      </c>
      <c r="D39" s="113" t="s">
        <v>88</v>
      </c>
      <c r="E39" s="78">
        <v>1</v>
      </c>
      <c r="F39" s="72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20" s="17" customFormat="1">
      <c r="A40" s="15" t="s">
        <v>18</v>
      </c>
      <c r="B40" s="16" t="s">
        <v>18</v>
      </c>
      <c r="C40" s="127" t="s">
        <v>19</v>
      </c>
      <c r="D40" s="128"/>
      <c r="E40" s="16" t="s">
        <v>18</v>
      </c>
      <c r="F40" s="16"/>
      <c r="G40" s="16"/>
      <c r="H40" s="16"/>
      <c r="I40" s="16"/>
      <c r="J40" s="16"/>
      <c r="K40" s="16"/>
      <c r="L40" s="60"/>
      <c r="M40" s="60"/>
      <c r="N40" s="60"/>
      <c r="O40" s="60"/>
      <c r="P40" s="60"/>
      <c r="Q40" s="17" t="s">
        <v>18</v>
      </c>
    </row>
    <row r="41" spans="1:20" s="17" customFormat="1" ht="16.5" customHeight="1">
      <c r="A41" s="15" t="s">
        <v>18</v>
      </c>
      <c r="B41" s="16" t="s">
        <v>18</v>
      </c>
      <c r="C41" s="129" t="s">
        <v>20</v>
      </c>
      <c r="D41" s="130"/>
      <c r="E41" s="130"/>
      <c r="F41" s="130"/>
      <c r="G41" s="130"/>
      <c r="H41" s="130"/>
      <c r="I41" s="130"/>
      <c r="J41" s="130"/>
      <c r="K41" s="61"/>
      <c r="L41" s="16"/>
      <c r="M41" s="16"/>
      <c r="N41" s="59"/>
      <c r="O41" s="16"/>
      <c r="P41" s="59"/>
      <c r="Q41" s="17" t="s">
        <v>18</v>
      </c>
    </row>
    <row r="42" spans="1:20" s="17" customFormat="1" ht="16.5" customHeight="1">
      <c r="A42" s="15" t="s">
        <v>18</v>
      </c>
      <c r="B42" s="16" t="s">
        <v>18</v>
      </c>
      <c r="C42" s="127" t="s">
        <v>21</v>
      </c>
      <c r="D42" s="131"/>
      <c r="E42" s="131"/>
      <c r="F42" s="131"/>
      <c r="G42" s="131"/>
      <c r="H42" s="131"/>
      <c r="I42" s="131"/>
      <c r="J42" s="131"/>
      <c r="K42" s="62"/>
      <c r="L42" s="63"/>
      <c r="M42" s="63"/>
      <c r="N42" s="63"/>
      <c r="O42" s="63"/>
      <c r="P42" s="63"/>
      <c r="Q42" s="17" t="s">
        <v>18</v>
      </c>
    </row>
    <row r="43" spans="1:20" s="17" customFormat="1" ht="15.75" customHeight="1">
      <c r="A43" s="18" t="s">
        <v>18</v>
      </c>
      <c r="B43" s="19" t="s">
        <v>18</v>
      </c>
      <c r="C43" s="19" t="s">
        <v>18</v>
      </c>
      <c r="D43" s="132" t="s">
        <v>18</v>
      </c>
      <c r="E43" s="132"/>
      <c r="F43" s="132" t="s">
        <v>18</v>
      </c>
      <c r="G43" s="132"/>
      <c r="H43" s="132"/>
      <c r="I43" s="132" t="s">
        <v>18</v>
      </c>
      <c r="J43" s="132"/>
      <c r="K43" s="19" t="s">
        <v>18</v>
      </c>
      <c r="L43" s="19" t="s">
        <v>18</v>
      </c>
      <c r="M43" s="19" t="s">
        <v>18</v>
      </c>
      <c r="N43" s="20"/>
      <c r="P43" s="17" t="s">
        <v>18</v>
      </c>
    </row>
    <row r="44" spans="1:20" s="17" customFormat="1">
      <c r="A44" s="18" t="s">
        <v>22</v>
      </c>
      <c r="B44" s="21"/>
      <c r="C44" s="22"/>
      <c r="G44" s="18" t="s">
        <v>23</v>
      </c>
      <c r="H44" s="23"/>
      <c r="I44" s="22"/>
      <c r="J44" s="22"/>
      <c r="K44" s="21"/>
      <c r="L44" s="27" t="s">
        <v>25</v>
      </c>
      <c r="M44" s="21"/>
      <c r="N44" s="21"/>
      <c r="O44" s="21"/>
      <c r="R44" s="21"/>
      <c r="S44" s="21"/>
      <c r="T44" s="21"/>
    </row>
    <row r="45" spans="1:20" s="17" customFormat="1">
      <c r="A45" s="24"/>
      <c r="B45" s="25"/>
      <c r="C45" s="26" t="s">
        <v>24</v>
      </c>
      <c r="G45" s="25"/>
      <c r="H45" s="25"/>
      <c r="I45" s="26" t="s">
        <v>24</v>
      </c>
      <c r="J45" s="25"/>
      <c r="K45" s="25"/>
      <c r="L45" s="25"/>
      <c r="M45" s="25"/>
      <c r="N45" s="25"/>
    </row>
    <row r="46" spans="1:20" s="17" customFormat="1">
      <c r="E46" s="19" t="s">
        <v>18</v>
      </c>
    </row>
    <row r="47" spans="1:20" ht="15.75">
      <c r="A47" s="4" t="s">
        <v>18</v>
      </c>
      <c r="C47" s="28" t="s">
        <v>18</v>
      </c>
      <c r="D47" s="28" t="s">
        <v>18</v>
      </c>
    </row>
    <row r="48" spans="1:20" ht="15.75">
      <c r="A48" s="29"/>
    </row>
  </sheetData>
  <mergeCells count="13">
    <mergeCell ref="C40:D40"/>
    <mergeCell ref="C41:J41"/>
    <mergeCell ref="C42:J42"/>
    <mergeCell ref="D43:E43"/>
    <mergeCell ref="F43:H43"/>
    <mergeCell ref="I43:J43"/>
    <mergeCell ref="A4:P4"/>
    <mergeCell ref="A1:P1"/>
    <mergeCell ref="D10:D11"/>
    <mergeCell ref="E10:E11"/>
    <mergeCell ref="F10:K10"/>
    <mergeCell ref="L10:P10"/>
    <mergeCell ref="N8:O8"/>
  </mergeCells>
  <phoneticPr fontId="18" type="noConversion"/>
  <pageMargins left="0.24" right="0.17" top="0.66" bottom="0.52" header="0.5" footer="0.5"/>
  <pageSetup paperSize="9" scale="84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Kopsavilk</vt:lpstr>
      <vt:lpstr>AR</vt:lpstr>
      <vt:lpstr>ŪK</vt:lpstr>
      <vt:lpstr>A</vt:lpstr>
      <vt:lpstr>V</vt:lpstr>
      <vt:lpstr>E</vt:lpstr>
      <vt:lpstr>ŪK-ārējie t</vt:lpstr>
    </vt:vector>
  </TitlesOfParts>
  <Company>SIA Uni San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Inita</dc:creator>
  <cp:lastModifiedBy>Lietotajs</cp:lastModifiedBy>
  <cp:lastPrinted>2011-05-19T18:16:04Z</cp:lastPrinted>
  <dcterms:created xsi:type="dcterms:W3CDTF">2007-02-06T07:20:24Z</dcterms:created>
  <dcterms:modified xsi:type="dcterms:W3CDTF">2011-06-13T12:10:39Z</dcterms:modified>
</cp:coreProperties>
</file>